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<sst xmlns="http://schemas.openxmlformats.org/spreadsheetml/2006/main" count="63" uniqueCount="51">
  <si>
    <t>Take-Home Pay Calculator</t>
  </si>
  <si>
    <t>by FinancialAha.com - See your monthly net pay at a glance</t>
  </si>
  <si>
    <t>MONTHLY GROSS</t>
  </si>
  <si>
    <t>TOTAL DEDUCTIONS</t>
  </si>
  <si>
    <t>MONTHLY NET PAY</t>
  </si>
  <si>
    <t>ANNUAL NET PAY</t>
  </si>
  <si>
    <t>Before deductions</t>
  </si>
  <si>
    <t>Taxes and benefits</t>
  </si>
  <si>
    <t>Your take-home pay</t>
  </si>
  <si>
    <t>Yearly take-home</t>
  </si>
  <si>
    <t>Created with FinancialAha.com - Free financial tools and templates</t>
  </si>
  <si>
    <t>Get a premium spreadsheet from FinancialAha.com</t>
  </si>
  <si>
    <t>Category</t>
  </si>
  <si>
    <t>Federal Tax</t>
  </si>
  <si>
    <t>State Tax</t>
  </si>
  <si>
    <t>Social Security</t>
  </si>
  <si>
    <t>Medicare</t>
  </si>
  <si>
    <t>Health Insurance</t>
  </si>
  <si>
    <t>401(k)</t>
  </si>
  <si>
    <t>Net Pay</t>
  </si>
  <si>
    <t>Amount</t>
  </si>
  <si>
    <t>Enter your salary and deductions to see monthly net pay.</t>
  </si>
  <si>
    <t>INCOME</t>
  </si>
  <si>
    <t>Annual Salary</t>
  </si>
  <si>
    <t>TAX RATES</t>
  </si>
  <si>
    <t>Federal Tax Rate</t>
  </si>
  <si>
    <t>State Tax Rate</t>
  </si>
  <si>
    <t>Social Security Rate</t>
  </si>
  <si>
    <t>Cap: $168,600</t>
  </si>
  <si>
    <t>Medicare Rate</t>
  </si>
  <si>
    <t>OTHER DEDUCTIONS</t>
  </si>
  <si>
    <t>Health Insurance (Monthly)</t>
  </si>
  <si>
    <t>401(k) Contribution Rate</t>
  </si>
  <si>
    <t>MONTHLY BREAKDOWN</t>
  </si>
  <si>
    <t>Monthly Gross Pay</t>
  </si>
  <si>
    <t>401(k) Contribution</t>
  </si>
  <si>
    <t>How to Use This Calculator</t>
  </si>
  <si>
    <t>Estimate your monthly take-home pay based on salary, taxes, and deductions.</t>
  </si>
  <si>
    <t>GETTING STARTED</t>
  </si>
  <si>
    <t>1. Enter your annual salary on the Calculator sheet</t>
  </si>
  <si>
    <t>2. Adjust tax rates if they differ from the defaults</t>
  </si>
  <si>
    <t>3. Enter your monthly health insurance premium</t>
  </si>
  <si>
    <t>4. Set your 401(k) contribution percentage</t>
  </si>
  <si>
    <t>5. Review the monthly breakdown and dashboard</t>
  </si>
  <si>
    <t>NOTES</t>
  </si>
  <si>
    <t>Tax rates shown are simplified estimates - actual taxes vary.</t>
  </si>
  <si>
    <t>Social Security tax is capped at $168,600 of annual earnings.</t>
  </si>
  <si>
    <t>This calculator provides estimates, not tax advice.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</si>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</sst>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4A4F5E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Protection="1"/>
    <xf numFmtId="0" fontId="9" fillId="0" borderId="0" xfId="0" applyFont="1" applyAlignment="1" applyProtection="1">
      <alignment horizontal="left" vertical="center" wrapText="1" indent="1"/>
    </xf>
    <xf numFmtId="0" fontId="10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1" fillId="0" borderId="0" xfId="0" applyFont="1" applyAlignment="1" applyProtection="1">
      <alignment horizontal="left" vertical="center" indent="1"/>
    </xf>
    <xf numFmtId="164" fontId="12" fillId="2" borderId="5" xfId="0" applyNumberFormat="1" applyFont="1" applyFill="1" applyBorder="1" applyAlignment="1" applyProtection="1">
      <alignment horizontal="right" vertical="center"/>
      <protection locked="0"/>
    </xf>
    <xf numFmtId="10" fontId="12" fillId="2" borderId="5" xfId="0" applyNumberFormat="1" applyFont="1" applyFill="1" applyBorder="1" applyAlignment="1" applyProtection="1">
      <alignment horizontal="right" vertical="center"/>
      <protection locked="0"/>
    </xf>
    <xf numFmtId="164" fontId="13" fillId="3" borderId="6" xfId="0" applyNumberFormat="1" applyFont="1" applyFill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horizontal="left" vertical="center" indent="1"/>
    </xf>
    <xf numFmtId="164" fontId="11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Gross Pay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Dashboard!$B$12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cat>
            <c:strRef>
              <c:f>Dashboard!$C$11:$I$11</c:f>
              <c:strCache>
                <c:ptCount val="7"/>
                <c:pt idx="0">
                  <c:v>Federal Tax</c:v>
                </c:pt>
                <c:pt idx="1">
                  <c:v>State Tax</c:v>
                </c:pt>
                <c:pt idx="2">
                  <c:v>Social Security</c:v>
                </c:pt>
                <c:pt idx="3">
                  <c:v>Medicare</c:v>
                </c:pt>
                <c:pt idx="4">
                  <c:v>Health Insurance</c:v>
                </c:pt>
                <c:pt idx="5">
                  <c:v>401(k)</c:v>
                </c:pt>
                <c:pt idx="6">
                  <c:v>Net Pay</c:v>
                </c:pt>
              </c:strCache>
            </c:strRef>
          </c:cat>
          <c:val>
            <c:numRef>
              <c:f>Dashboard!$C$12:$I$12</c:f>
              <c:numCache>
                <c:formatCode>$#,##0</c:formatCode>
                <c:ptCount val="7"/>
                <c:pt idx="0">
                  <c:v>1375</c:v>
                </c:pt>
                <c:pt idx="1">
                  <c:v>312.5</c:v>
                </c:pt>
                <c:pt idx="2">
                  <c:v>387.5</c:v>
                </c:pt>
                <c:pt idx="3">
                  <c:v>90.63</c:v>
                </c:pt>
                <c:pt idx="4">
                  <c:v>200</c:v>
                </c:pt>
                <c:pt idx="5">
                  <c:v>375</c:v>
                </c:pt>
                <c:pt idx="6">
                  <c:v>3509.38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3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28" customWidth="1"/>
    <col min="3" max="4" width="18" customWidth="1"/>
    <col min="5" max="5" width="22" customWidth="1"/>
    <col min="8" max="8" width="20" customWidth="1"/>
  </cols>
  <sheetData>
    <row r="1" ht="48" customHeight="1" spans="1:5" x14ac:dyDescent="0.25">
      <c r="A1" s="1" t="s">
        <v>0</v>
      </c>
      <c r="B1" s="1"/>
      <c r="C1" s="1"/>
      <c r="D1" s="1"/>
      <c r="E1" s="1"/>
    </row>
    <row r="2" ht="24" customHeight="1" spans="1:5" x14ac:dyDescent="0.25">
      <c r="A2" s="9" t="s">
        <v>21</v>
      </c>
      <c r="B2" s="9"/>
      <c r="C2" s="9"/>
      <c r="D2" s="9"/>
      <c r="E2" s="9"/>
    </row>
    <row r="3" ht="14" customHeight="1" x14ac:dyDescent="0.25"/>
    <row r="4" ht="28" customHeight="1" spans="1:5" x14ac:dyDescent="0.25">
      <c r="A4" s="10" t="s">
        <v>22</v>
      </c>
      <c r="B4" s="11"/>
      <c r="C4" s="11"/>
      <c r="D4" s="11"/>
      <c r="E4" s="11"/>
    </row>
    <row r="5" ht="26" customHeight="1" spans="2:3" x14ac:dyDescent="0.25">
      <c r="B5" s="12" t="s">
        <v>23</v>
      </c>
      <c r="C5" s="13">
        <v>75000</v>
      </c>
    </row>
    <row r="6" ht="14" customHeight="1" x14ac:dyDescent="0.25"/>
    <row r="7" ht="28" customHeight="1" spans="1:5" x14ac:dyDescent="0.25">
      <c r="A7" s="10" t="s">
        <v>24</v>
      </c>
      <c r="B7" s="11"/>
      <c r="C7" s="11"/>
      <c r="D7" s="11"/>
      <c r="E7" s="11"/>
    </row>
    <row r="8" ht="26" customHeight="1" spans="2:3" x14ac:dyDescent="0.25">
      <c r="B8" s="12" t="s">
        <v>25</v>
      </c>
      <c r="C8" s="14">
        <v>0.22</v>
      </c>
    </row>
    <row r="9" ht="26" customHeight="1" spans="2:3" x14ac:dyDescent="0.25">
      <c r="B9" s="12" t="s">
        <v>26</v>
      </c>
      <c r="C9" s="14">
        <v>0.05</v>
      </c>
    </row>
    <row r="10" ht="26" customHeight="1" spans="2:4" x14ac:dyDescent="0.25">
      <c r="B10" s="12" t="s">
        <v>27</v>
      </c>
      <c r="C10" s="14">
        <v>0.062</v>
      </c>
      <c r="D10" s="9" t="s">
        <v>28</v>
      </c>
    </row>
    <row r="11" ht="26" customHeight="1" spans="2:3" x14ac:dyDescent="0.25">
      <c r="B11" s="12" t="s">
        <v>29</v>
      </c>
      <c r="C11" s="14">
        <v>0.0145</v>
      </c>
    </row>
    <row r="12" ht="14" customHeight="1" x14ac:dyDescent="0.25"/>
    <row r="13" ht="28" customHeight="1" spans="1:5" x14ac:dyDescent="0.25">
      <c r="A13" s="10" t="s">
        <v>30</v>
      </c>
      <c r="B13" s="11"/>
      <c r="C13" s="11"/>
      <c r="D13" s="11"/>
      <c r="E13" s="11"/>
    </row>
    <row r="14" ht="26" customHeight="1" spans="2:3" x14ac:dyDescent="0.25">
      <c r="B14" s="12" t="s">
        <v>31</v>
      </c>
      <c r="C14" s="13">
        <v>200</v>
      </c>
    </row>
    <row r="15" ht="26" customHeight="1" spans="2:3" x14ac:dyDescent="0.25">
      <c r="B15" s="12" t="s">
        <v>32</v>
      </c>
      <c r="C15" s="14">
        <v>0.06</v>
      </c>
    </row>
    <row r="16" ht="14" customHeight="1" x14ac:dyDescent="0.25"/>
    <row r="17" ht="28" customHeight="1" spans="1:5" x14ac:dyDescent="0.25">
      <c r="A17" s="10" t="s">
        <v>33</v>
      </c>
      <c r="B17" s="11"/>
      <c r="C17" s="11"/>
      <c r="D17" s="11"/>
      <c r="E17" s="11"/>
    </row>
    <row r="18" ht="26" customHeight="1" spans="2:3" x14ac:dyDescent="0.25">
      <c r="B18" s="12" t="s">
        <v>34</v>
      </c>
      <c r="C18" s="15">
        <f>C5/12</f>
        <v>6250</v>
      </c>
    </row>
    <row r="19" ht="26" customHeight="1" spans="2:3" x14ac:dyDescent="0.25">
      <c r="B19" s="12" t="s">
        <v>13</v>
      </c>
      <c r="C19" s="15">
        <f>C18*C8</f>
        <v>1375</v>
      </c>
    </row>
    <row r="20" ht="26" customHeight="1" spans="2:3" x14ac:dyDescent="0.25">
      <c r="B20" s="12" t="s">
        <v>14</v>
      </c>
      <c r="C20" s="15">
        <f>C18*C9</f>
        <v>312.5</v>
      </c>
    </row>
    <row r="21" ht="26" customHeight="1" spans="2:3" x14ac:dyDescent="0.25">
      <c r="B21" s="12" t="s">
        <v>15</v>
      </c>
      <c r="C21" s="15">
        <f>MIN(C5,168600)/12*C10</f>
        <v>387.5</v>
      </c>
    </row>
    <row r="22" ht="26" customHeight="1" spans="2:3" x14ac:dyDescent="0.25">
      <c r="B22" s="12" t="s">
        <v>16</v>
      </c>
      <c r="C22" s="15">
        <f>C18*C11</f>
        <v>90.625</v>
      </c>
    </row>
    <row r="23" ht="26" customHeight="1" spans="2:3" x14ac:dyDescent="0.25">
      <c r="B23" s="12" t="s">
        <v>17</v>
      </c>
      <c r="C23" s="15">
        <f>C14</f>
        <v>200</v>
      </c>
    </row>
    <row r="24" ht="26" customHeight="1" spans="2:3" x14ac:dyDescent="0.25">
      <c r="B24" s="12" t="s">
        <v>35</v>
      </c>
      <c r="C24" s="15">
        <f>C18*C15</f>
        <v>375</v>
      </c>
    </row>
    <row r="25" ht="6" customHeight="1" x14ac:dyDescent="0.25"/>
    <row r="26" ht="26" customHeight="1" spans="2:3" x14ac:dyDescent="0.25">
      <c r="B26" s="16" t="s">
        <v>3</v>
      </c>
      <c r="C26" s="17">
        <f>SUM(C19:C24)</f>
        <v>2740.625</v>
      </c>
    </row>
    <row r="27" ht="26" customHeight="1" spans="2:3" x14ac:dyDescent="0.25">
      <c r="B27" s="16" t="s">
        <v>4</v>
      </c>
      <c r="C27" s="17">
        <f>C18-C26</f>
        <v>3509.375</v>
      </c>
    </row>
    <row r="28" ht="8" customHeight="1" x14ac:dyDescent="0.25"/>
    <row r="29" ht="6" customHeight="1" x14ac:dyDescent="0.25"/>
    <row r="30" ht="20" customHeight="1" spans="1:5" x14ac:dyDescent="0.25">
      <c r="A30" s="6" t="s">
        <v>10</v>
      </c>
      <c r="B30" s="6"/>
      <c r="C30" s="6"/>
      <c r="D30" s="6"/>
      <c r="E30" s="6"/>
    </row>
    <row r="31" ht="20" customHeight="1" spans="1:5" x14ac:dyDescent="0.25">
      <c r="A31" s="7" t="s">
        <v>11</v>
      </c>
      <c r="B31" s="7"/>
      <c r="C31" s="7"/>
      <c r="D31" s="7"/>
      <c r="E31" s="7"/>
    </row>
  </sheetData>
  <sheetProtection sheet="1"/>
  <mergeCells count="4">
    <mergeCell ref="A1:E1"/>
    <mergeCell ref="A2:E2"/>
    <mergeCell ref="A30:E30"/>
    <mergeCell ref="A31:E31"/>
  </mergeCells>
  <hyperlinks>
    <hyperlink ref="A3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1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'Calculator'!C18</f>
        <v>6250</v>
      </c>
      <c r="C5" s="4"/>
      <c r="D5" s="4">
        <f>'Calculator'!C26</f>
        <v>2740.63</v>
      </c>
      <c r="E5" s="4"/>
      <c r="F5" s="4">
        <f>'Calculator'!C27</f>
        <v>3509.38</v>
      </c>
      <c r="G5" s="4"/>
      <c r="H5" s="4">
        <f>'Calculator'!C27*12</f>
        <v>42112.5</v>
      </c>
    </row>
    <row r="6" ht="20" customHeight="1" spans="2:8" x14ac:dyDescent="0.25">
      <c r="B6" s="5" t="s">
        <v>6</v>
      </c>
      <c r="C6" s="5"/>
      <c r="D6" s="5" t="s">
        <v>7</v>
      </c>
      <c r="E6" s="5"/>
      <c r="F6" s="5" t="s">
        <v>8</v>
      </c>
      <c r="G6" s="5"/>
      <c r="H6" s="5" t="s">
        <v>9</v>
      </c>
    </row>
    <row r="7" ht="8" customHeight="1" x14ac:dyDescent="0.25"/>
    <row r="8" ht="6" customHeight="1" x14ac:dyDescent="0.25"/>
    <row r="9" ht="20" customHeight="1" spans="1:8" x14ac:dyDescent="0.25">
      <c r="A9" s="6" t="s">
        <v>10</v>
      </c>
      <c r="B9" s="6"/>
      <c r="C9" s="6"/>
      <c r="D9" s="6"/>
      <c r="E9" s="6"/>
      <c r="F9" s="6"/>
      <c r="G9" s="6"/>
      <c r="H9" s="6"/>
    </row>
    <row r="10" ht="20" customHeight="1" spans="1:8" x14ac:dyDescent="0.25">
      <c r="A10" s="7" t="s">
        <v>11</v>
      </c>
      <c r="B10" s="7"/>
      <c r="C10" s="7"/>
      <c r="D10" s="7"/>
      <c r="E10" s="7"/>
      <c r="F10" s="7"/>
      <c r="G10" s="7"/>
      <c r="H10" s="7"/>
    </row>
    <row r="11" ht="1" customHeight="1" spans="2:9" x14ac:dyDescent="0.25">
      <c r="B11" s="8" t="s">
        <v>12</v>
      </c>
      <c r="C11" s="8" t="s">
        <v>13</v>
      </c>
      <c r="D11" s="8" t="s">
        <v>14</v>
      </c>
      <c r="E11" s="8" t="s">
        <v>15</v>
      </c>
      <c r="F11" s="8" t="s">
        <v>16</v>
      </c>
      <c r="G11" s="8" t="s">
        <v>17</v>
      </c>
      <c r="H11" s="8" t="s">
        <v>18</v>
      </c>
      <c r="I11" s="8" t="s">
        <v>19</v>
      </c>
    </row>
    <row r="12" ht="1" customHeight="1" spans="2:9" x14ac:dyDescent="0.25">
      <c r="B12" s="8" t="s">
        <v>20</v>
      </c>
      <c r="C12" s="8">
        <f>'Calculator'!C19</f>
        <v>1375</v>
      </c>
      <c r="D12" s="8">
        <f>'Calculator'!C20</f>
        <v>312.5</v>
      </c>
      <c r="E12" s="8">
        <f>'Calculator'!C21</f>
        <v>387.5</v>
      </c>
      <c r="F12" s="8">
        <f>'Calculator'!C22</f>
        <v>90.63</v>
      </c>
      <c r="G12" s="8">
        <f>'Calculator'!C23</f>
        <v>200</v>
      </c>
      <c r="H12" s="8">
        <f>'Calculator'!C24</f>
        <v>375</v>
      </c>
      <c r="I12" s="8">
        <f>'Calculator'!C27</f>
        <v>3509.38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9:H9"/>
    <mergeCell ref="A10:H10"/>
  </mergeCells>
  <hyperlinks>
    <hyperlink ref="A1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8" t="s">
        <v>36</v>
      </c>
    </row>
    <row r="2" ht="20" customHeight="1" spans="2:2" x14ac:dyDescent="0.25">
      <c r="B2" s="19" t="s">
        <v>37</v>
      </c>
    </row>
    <row r="3" ht="16" customHeight="1" x14ac:dyDescent="0.25"/>
    <row r="4" ht="28" customHeight="1" spans="2:2" x14ac:dyDescent="0.25">
      <c r="B4" s="20" t="s">
        <v>38</v>
      </c>
    </row>
    <row r="5" ht="24" customHeight="1" spans="2:2" x14ac:dyDescent="0.25">
      <c r="B5" s="21" t="s">
        <v>39</v>
      </c>
    </row>
    <row r="6" ht="24" customHeight="1" spans="2:2" x14ac:dyDescent="0.25">
      <c r="B6" s="21" t="s">
        <v>40</v>
      </c>
    </row>
    <row r="7" ht="24" customHeight="1" spans="2:2" x14ac:dyDescent="0.25">
      <c r="B7" s="21" t="s">
        <v>41</v>
      </c>
    </row>
    <row r="8" ht="24" customHeight="1" spans="2:2" x14ac:dyDescent="0.25">
      <c r="B8" s="21" t="s">
        <v>42</v>
      </c>
    </row>
    <row r="9" ht="24" customHeight="1" spans="2:2" x14ac:dyDescent="0.25">
      <c r="B9" s="21" t="s">
        <v>43</v>
      </c>
    </row>
    <row r="10" ht="12" customHeight="1" x14ac:dyDescent="0.25"/>
    <row r="11" ht="28" customHeight="1" spans="2:2" x14ac:dyDescent="0.25">
      <c r="B11" s="20" t="s">
        <v>44</v>
      </c>
    </row>
    <row r="12" ht="24" customHeight="1" spans="2:2" x14ac:dyDescent="0.25">
      <c r="B12" s="21" t="s">
        <v>45</v>
      </c>
    </row>
    <row r="13" ht="24" customHeight="1" spans="2:2" x14ac:dyDescent="0.25">
      <c r="B13" s="21" t="s">
        <v>46</v>
      </c>
    </row>
    <row r="14" ht="24" customHeight="1" spans="2:2" x14ac:dyDescent="0.25">
      <c r="B14" s="21" t="s">
        <v>47</v>
      </c>
    </row>
    <row r="15" ht="12" customHeight="1" x14ac:dyDescent="0.25"/>
    <row r="16" ht="28" customHeight="1" spans="2:2" x14ac:dyDescent="0.25">
      <c r="B16" s="20" t="s">
        <v>48</v>
      </c>
    </row>
    <row r="17" ht="24" customHeight="1" spans="2:2" x14ac:dyDescent="0.25">
      <c r="B17" s="21" t="s">
        <v>49</v>
      </c>
    </row>
    <row r="18" ht="24" customHeight="1" spans="2:2" x14ac:dyDescent="0.25">
      <c r="B18" s="21" t="s">
        <v>50</v>
      </c>
    </row>
    <row r="19" ht="12" customHeight="1" x14ac:dyDescent="0.25"/>
    <row r="20" ht="6" customHeight="1" x14ac:dyDescent="0.25"/>
    <row r="21" ht="20" customHeight="1" spans="1:2" x14ac:dyDescent="0.25">
      <c r="A21" s="22" t="s">
        <v>10</v>
      </c>
      <c r="B21" s="22"/>
    </row>
    <row r="22" ht="20" customHeight="1" spans="1:2" x14ac:dyDescent="0.25">
      <c r="A22" s="23" t="s">
        <v>11</v>
      </c>
      <c r="B22" s="23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Take-Home Pay Calculator</dc:title>
  <dc:subject>Financial Template</dc:subject>
  <dc:description>Free Take-Home Pay Calculator template by FinancialAha.com</dc:description>
  <cp:keywords>finance, template, spreadsheet, FinancialAha</cp:keywords>
  <cp:category>Finance</cp:category>
  <cp:lastModifiedBy>Unknown</cp:lastModifiedBy>
  <cp:lastPrinted>2026-04-01T18:02:04Z</cp:lastPrinted>
  <dcterms:created xsi:type="dcterms:W3CDTF">2026-04-01T18:02:04Z</dcterms:created>
  <dcterms:modified xsi:type="dcterms:W3CDTF">2026-04-01T18:02:04Z</dcterms:modified>
</cp:coreProperties>
</file>