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Budget Tracker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<sst xmlns="http://schemas.openxmlformats.org/spreadsheetml/2006/main" count="144" uniqueCount="99">
  <si>
    <t>Student Budget Overview</t>
  </si>
  <si>
    <t>College Budget - Semester View</t>
  </si>
  <si>
    <t>by FinancialAha.com</t>
  </si>
  <si>
    <t>MONTHLY INCOME</t>
  </si>
  <si>
    <t>MONTHLY EXPENSES</t>
  </si>
  <si>
    <t>MONTHLY REMAINING</t>
  </si>
  <si>
    <t>after tuition deduction</t>
  </si>
  <si>
    <t>actual this month</t>
  </si>
  <si>
    <t>spending exceeds income</t>
  </si>
  <si>
    <t>SEMESTER INCOME</t>
  </si>
  <si>
    <t>SEMESTER BUDGET</t>
  </si>
  <si>
    <t>BUDGET VS. ACTUAL</t>
  </si>
  <si>
    <t>5-month total (after tuition)</t>
  </si>
  <si>
    <t>planned expenses for semester</t>
  </si>
  <si>
    <t>over budget this month</t>
  </si>
  <si>
    <t>BUDGET VS. ACTUAL BY CATEGORY</t>
  </si>
  <si>
    <t>SPENDING BREAKDOWN</t>
  </si>
  <si>
    <t>EXPENSE STATUS</t>
  </si>
  <si>
    <t>Category</t>
  </si>
  <si>
    <t>Budget</t>
  </si>
  <si>
    <t>Actual</t>
  </si>
  <si>
    <t>Difference</t>
  </si>
  <si>
    <t>% Used</t>
  </si>
  <si>
    <t>Status</t>
  </si>
  <si>
    <t>Rent</t>
  </si>
  <si>
    <t>Food / Groceries</t>
  </si>
  <si>
    <t>Textbooks / Supplies</t>
  </si>
  <si>
    <t>Transportation</t>
  </si>
  <si>
    <t>Phone</t>
  </si>
  <si>
    <t>Entertainment</t>
  </si>
  <si>
    <t>Personal / Misc</t>
  </si>
  <si>
    <t>Laundry</t>
  </si>
  <si>
    <t>Created with FinancialAha.com - Free financial tools and templates</t>
  </si>
  <si>
    <t>Get a premium spreadsheet from FinancialAha.com</t>
  </si>
  <si>
    <t/>
  </si>
  <si>
    <t>Spending</t>
  </si>
  <si>
    <t>Student Budget Tracker</t>
  </si>
  <si>
    <t>Track your monthly income and expenses. Enter your amounts in the yellow cells.</t>
  </si>
  <si>
    <t>SEMESTER SETUP</t>
  </si>
  <si>
    <t>Months in Semester</t>
  </si>
  <si>
    <t>Financial Aid (per semester)</t>
  </si>
  <si>
    <t>Tuition Paid from Aid</t>
  </si>
  <si>
    <t>Aid Available for Living</t>
  </si>
  <si>
    <t>Aid per Month</t>
  </si>
  <si>
    <t>Financial Aid (monthly portion)</t>
  </si>
  <si>
    <t>Part-time Job</t>
  </si>
  <si>
    <t>Parents / Family Support</t>
  </si>
  <si>
    <t>Total Monthly Income</t>
  </si>
  <si>
    <t>SEMESTER VIEW</t>
  </si>
  <si>
    <t>Semester Income (after tuition)</t>
  </si>
  <si>
    <t>Semester Budget (expenses)</t>
  </si>
  <si>
    <t>Projected Semester Spending</t>
  </si>
  <si>
    <t>Total Monthly Expenses</t>
  </si>
  <si>
    <t>MONTHLY SUMMARY</t>
  </si>
  <si>
    <t>Monthly Remaining (Income - Expenses)</t>
  </si>
  <si>
    <t>How to Use This Template</t>
  </si>
  <si>
    <t>A quick guide to managing your college budget with this template.</t>
  </si>
  <si>
    <t>GETTING STARTED</t>
  </si>
  <si>
    <t>1. Go to the "Budget Tracker" sheet.</t>
  </si>
  <si>
    <t>2. In the Semester Setup section, enter:</t>
  </si>
  <si>
    <t xml:space="preserve">   - Number of months in your semester (typically 4-5)</t>
  </si>
  <si>
    <t xml:space="preserve">   - Your total financial aid disbursement for the semester</t>
  </si>
  <si>
    <t xml:space="preserve">   - How much of that aid goes directly to tuition</t>
  </si>
  <si>
    <t>3. Enter your monthly income: part-time job earnings and family support.</t>
  </si>
  <si>
    <t>4. Set your monthly budget for each expense category.</t>
  </si>
  <si>
    <t>5. Throughout the month, update the Actual column with what you spend.</t>
  </si>
  <si>
    <t>6. Check the Dashboard for your budget status.</t>
  </si>
  <si>
    <t>HOW INCOME IS CALCULATED</t>
  </si>
  <si>
    <t>The template splits your financial aid across the semester months:</t>
  </si>
  <si>
    <t xml:space="preserve">  Financial Aid per Month = (Total Aid - Tuition) / Months in Semester</t>
  </si>
  <si>
    <t>This is added to your monthly job income and family support</t>
  </si>
  <si>
    <t>to give you a realistic picture of what you can spend each month.</t>
  </si>
  <si>
    <t>The Semester View section shows your total available funds for the</t>
  </si>
  <si>
    <t>entire semester, helping you plan ahead.</t>
  </si>
  <si>
    <t>TYPICAL STUDENT EXPENSES</t>
  </si>
  <si>
    <t>Here is what each category typically covers:</t>
  </si>
  <si>
    <t xml:space="preserve">  Rent - Monthly housing cost (dorm, apartment, house share)</t>
  </si>
  <si>
    <t xml:space="preserve">  Food / Groceries - Meal plan, grocery store, campus food</t>
  </si>
  <si>
    <t xml:space="preserve">  Textbooks / Supplies - Books, lab materials, school supplies</t>
  </si>
  <si>
    <t xml:space="preserve">  Transportation - Bus pass, gas, ride sharing, bike maintenance</t>
  </si>
  <si>
    <t xml:space="preserve">  Phone - Cell phone plan</t>
  </si>
  <si>
    <t xml:space="preserve">  Entertainment - Going out, streaming, games, campus events</t>
  </si>
  <si>
    <t xml:space="preserve">  Personal / Misc - Toiletries, laundry, unexpected expenses</t>
  </si>
  <si>
    <t xml:space="preserve">  Laundry - If paid laundry facilities are used</t>
  </si>
  <si>
    <t>You can rename these categories to match your own spending patterns.</t>
  </si>
  <si>
    <t>TIPS FOR COLLEGE BUDGETING</t>
  </si>
  <si>
    <t>Track as you go - Update your actual spending at least once a week.</t>
  </si>
  <si>
    <t>Small expenses add up - Coffee, snacks, and subscription services can surprise you.</t>
  </si>
  <si>
    <t>Build a small buffer - Even $50-100/month in savings helps with unexpected costs.</t>
  </si>
  <si>
    <t>Use the semester view - It helps you see whether your aid will last all semester.</t>
  </si>
  <si>
    <t>Textbook costs vary - Budget higher at the start of the semester, lower later.</t>
  </si>
  <si>
    <t>COLOR CODING</t>
  </si>
  <si>
    <t>Yellow cells with a gold border are editable inputs.</t>
  </si>
  <si>
    <t>Green-tinted cells are calculated results.</t>
  </si>
  <si>
    <t>Green text means "Under Budget" - you are spending less than planned.</t>
  </si>
  <si>
    <t>Red text means "Over Budget" - you have exceeded your budget for that category.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</si>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</sst>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23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B91C1C"/>
      <sz val="20"/>
      <name val="Aptos"/>
    </font>
    <font>
      <color rgb="A3A9B8"/>
      <sz val="8"/>
      <name val="Aptos"/>
    </font>
    <font>
      <b/>
      <color rgb="9A7B4F"/>
      <sz val="20"/>
      <name val="Aptos"/>
    </font>
    <font>
      <b/>
      <color rgb="14213D"/>
      <sz val="11"/>
      <name val="Aptos"/>
    </font>
    <font>
      <b/>
      <color rgb="FFFFFF"/>
      <sz val="10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047857"/>
      <sz val="10"/>
      <name val="Aptos"/>
    </font>
    <font>
      <b/>
      <color rgb="B91C1C"/>
      <sz val="10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4213D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4F5F7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/>
      <right/>
      <top/>
      <bottom style="thin">
        <color rgb="E8EAF0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164" fontId="8" fillId="0" borderId="2" xfId="0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2" borderId="0" xfId="0" applyFont="1" applyFill="1" applyAlignment="1" applyProtection="1">
      <alignment horizontal="left" vertical="center" wrapText="1" indent="1"/>
    </xf>
    <xf numFmtId="0" fontId="10" fillId="2" borderId="0" xfId="0" applyFont="1" applyFill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indent="1"/>
    </xf>
    <xf numFmtId="164" fontId="12" fillId="0" borderId="5" xfId="0" applyNumberFormat="1" applyFont="1" applyBorder="1" applyAlignment="1" applyProtection="1">
      <alignment horizontal="right" vertical="center"/>
    </xf>
    <xf numFmtId="9" fontId="12" fillId="0" borderId="5" xfId="0" applyNumberFormat="1" applyFont="1" applyBorder="1" applyAlignment="1" applyProtection="1">
      <alignment horizontal="right" vertical="center"/>
    </xf>
    <xf numFmtId="0" fontId="13" fillId="0" borderId="5" xfId="0" applyFont="1" applyBorder="1" applyAlignment="1" applyProtection="1">
      <alignment horizontal="center" vertical="center"/>
    </xf>
    <xf numFmtId="0" fontId="11" fillId="3" borderId="0" xfId="0" applyFont="1" applyFill="1" applyAlignment="1" applyProtection="1">
      <alignment horizontal="left" vertical="center" indent="1"/>
    </xf>
    <xf numFmtId="164" fontId="12" fillId="3" borderId="5" xfId="0" applyNumberFormat="1" applyFont="1" applyFill="1" applyBorder="1" applyAlignment="1" applyProtection="1">
      <alignment horizontal="right" vertical="center"/>
    </xf>
    <xf numFmtId="9" fontId="12" fillId="3" borderId="5" xfId="0" applyNumberFormat="1" applyFont="1" applyFill="1" applyBorder="1" applyAlignment="1" applyProtection="1">
      <alignment horizontal="right" vertical="center"/>
    </xf>
    <xf numFmtId="0" fontId="14" fillId="3" borderId="5" xfId="0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Protection="1"/>
    <xf numFmtId="0" fontId="18" fillId="0" borderId="0" xfId="0" applyFont="1" applyAlignment="1" applyProtection="1">
      <alignment horizontal="left" vertical="center" indent="1"/>
    </xf>
    <xf numFmtId="0" fontId="19" fillId="0" borderId="0" xfId="0" applyFont="1" applyAlignment="1" applyProtection="1">
      <alignment horizontal="left" vertical="center" wrapText="1" indent="1"/>
    </xf>
    <xf numFmtId="0" fontId="12" fillId="4" borderId="6" xfId="0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164" fontId="12" fillId="4" borderId="6" xfId="0" applyNumberFormat="1" applyFont="1" applyFill="1" applyBorder="1" applyAlignment="1" applyProtection="1">
      <alignment horizontal="right" vertical="center"/>
      <protection locked="0"/>
    </xf>
    <xf numFmtId="164" fontId="20" fillId="5" borderId="7" xfId="0" applyNumberFormat="1" applyFont="1" applyFill="1" applyBorder="1" applyAlignment="1" applyProtection="1">
      <alignment horizontal="right" vertical="center"/>
    </xf>
    <xf numFmtId="0" fontId="11" fillId="0" borderId="8" xfId="0" applyFont="1" applyBorder="1" applyAlignment="1" applyProtection="1">
      <alignment horizontal="left" vertical="center" indent="1"/>
    </xf>
    <xf numFmtId="164" fontId="11" fillId="0" borderId="8" xfId="0" applyNumberFormat="1" applyFont="1" applyBorder="1" applyAlignment="1" applyProtection="1">
      <alignment horizontal="right" vertical="center"/>
    </xf>
    <xf numFmtId="0" fontId="14" fillId="0" borderId="5" xfId="0" applyFont="1" applyBorder="1" applyAlignment="1" applyProtection="1">
      <alignment horizontal="center" vertical="center"/>
    </xf>
    <xf numFmtId="0" fontId="9" fillId="5" borderId="0" xfId="0" applyFont="1" applyFill="1" applyAlignment="1" applyProtection="1">
      <alignment horizontal="left" vertical="center" indent="1"/>
    </xf>
    <xf numFmtId="0" fontId="20" fillId="5" borderId="7" xfId="0" applyFont="1" applyFill="1" applyBorder="1" applyAlignment="1" applyProtection="1">
      <alignment horizontal="right" vertical="center"/>
    </xf>
    <xf numFmtId="0" fontId="18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22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1"/>
    </xf>
  </cellXfs>
  <cellStyles count="1">
    <cellStyle name="Normal" xfId="0" builtinId="0"/>
  </cellStyles>
  <dxfs count="20">
    <dxf>
      <font>
        <color rgb="B91C1C"/>
      </font>
    </dxf>
    <dxf>
      <font>
        <color rgb="047857"/>
      </font>
    </dxf>
    <dxf>
      <font>
        <b/>
        <color rgb="B91C1C"/>
      </font>
    </dxf>
    <dxf>
      <font>
        <b/>
        <color rgb="047857"/>
      </font>
    </dxf>
    <dxf>
      <font>
        <b/>
        <color rgb="B91C1C"/>
      </font>
    </dxf>
    <dxf>
      <font>
        <b/>
        <color rgb="047857"/>
      </font>
    </dxf>
    <dxf>
      <font>
        <b/>
        <color rgb="B91C1C"/>
      </font>
    </dxf>
    <dxf>
      <font>
        <b/>
        <color rgb="047857"/>
      </font>
    </dxf>
    <dxf>
      <font>
        <b/>
        <color rgb="B91C1C"/>
      </font>
    </dxf>
    <dxf>
      <font>
        <b/>
        <color rgb="047857"/>
      </font>
    </dxf>
    <dxf>
      <font>
        <b/>
        <color rgb="B91C1C"/>
      </font>
    </dxf>
    <dxf>
      <font>
        <b/>
        <color rgb="047857"/>
      </font>
    </dxf>
    <dxf>
      <font>
        <b/>
        <color rgb="B91C1C"/>
      </font>
    </dxf>
    <dxf>
      <font>
        <b/>
        <color rgb="047857"/>
      </font>
    </dxf>
    <dxf>
      <font>
        <b/>
        <color rgb="B91C1C"/>
      </font>
    </dxf>
    <dxf>
      <font>
        <b/>
        <color rgb="047857"/>
      </font>
    </dxf>
    <dxf>
      <font>
        <b/>
        <color rgb="B91C1C"/>
      </font>
    </dxf>
    <dxf>
      <font>
        <b/>
        <color rgb="047857"/>
      </font>
    </dxf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Budget vs. Actual by Category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Dashboard!$B$61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Dashboard!$C$60:$J$60</c:f>
              <c:strCache>
                <c:ptCount val="8"/>
                <c:pt idx="0">
                  <c:v>Rent</c:v>
                </c:pt>
                <c:pt idx="1">
                  <c:v>Food / Groceries</c:v>
                </c:pt>
                <c:pt idx="2">
                  <c:v>Textbooks / Supplies</c:v>
                </c:pt>
                <c:pt idx="3">
                  <c:v>Transportation</c:v>
                </c:pt>
                <c:pt idx="4">
                  <c:v>Phone</c:v>
                </c:pt>
                <c:pt idx="5">
                  <c:v>Entertainment</c:v>
                </c:pt>
                <c:pt idx="6">
                  <c:v>Personal / Misc</c:v>
                </c:pt>
                <c:pt idx="7">
                  <c:v>Laundry</c:v>
                </c:pt>
              </c:strCache>
            </c:strRef>
          </c:cat>
          <c:val>
            <c:numRef>
              <c:f>Dashboard!$C$61:$J$61</c:f>
              <c:numCache>
                <c:formatCode>$#,##0</c:formatCode>
                <c:ptCount val="8"/>
                <c:pt idx="0">
                  <c:v>650</c:v>
                </c:pt>
                <c:pt idx="1">
                  <c:v>350</c:v>
                </c:pt>
                <c:pt idx="2">
                  <c:v>50</c:v>
                </c:pt>
                <c:pt idx="3">
                  <c:v>80</c:v>
                </c:pt>
                <c:pt idx="4">
                  <c:v>45</c:v>
                </c:pt>
                <c:pt idx="5">
                  <c:v>100</c:v>
                </c:pt>
                <c:pt idx="6">
                  <c:v>60</c:v>
                </c:pt>
                <c:pt idx="7">
                  <c:v>25</c:v>
                </c:pt>
              </c:numCache>
            </c:numRef>
          </c:val>
        </c:ser>
        <c:ser>
          <c:idx val="1"/>
          <c:order val="1"/>
          <c:tx>
            <c:strRef>
              <c:f>Dashboard!$B$62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9A7B4F"/>
            </a:solidFill>
            <a:ln>
              <a:noFill/>
            </a:ln>
          </c:spPr>
          <c:cat>
            <c:strRef>
              <c:f>Dashboard!$C$60:$J$60</c:f>
              <c:strCache>
                <c:ptCount val="8"/>
                <c:pt idx="0">
                  <c:v>Rent</c:v>
                </c:pt>
                <c:pt idx="1">
                  <c:v>Food / Groceries</c:v>
                </c:pt>
                <c:pt idx="2">
                  <c:v>Textbooks / Supplies</c:v>
                </c:pt>
                <c:pt idx="3">
                  <c:v>Transportation</c:v>
                </c:pt>
                <c:pt idx="4">
                  <c:v>Phone</c:v>
                </c:pt>
                <c:pt idx="5">
                  <c:v>Entertainment</c:v>
                </c:pt>
                <c:pt idx="6">
                  <c:v>Personal / Misc</c:v>
                </c:pt>
                <c:pt idx="7">
                  <c:v>Laundry</c:v>
                </c:pt>
              </c:strCache>
            </c:strRef>
          </c:cat>
          <c:val>
            <c:numRef>
              <c:f>Dashboard!$C$62:$J$62</c:f>
              <c:numCache>
                <c:formatCode>$#,##0</c:formatCode>
                <c:ptCount val="8"/>
                <c:pt idx="0">
                  <c:v>650</c:v>
                </c:pt>
                <c:pt idx="1">
                  <c:v>380</c:v>
                </c:pt>
                <c:pt idx="2">
                  <c:v>35</c:v>
                </c:pt>
                <c:pt idx="3">
                  <c:v>75</c:v>
                </c:pt>
                <c:pt idx="4">
                  <c:v>45</c:v>
                </c:pt>
                <c:pt idx="5">
                  <c:v>120</c:v>
                </c:pt>
                <c:pt idx="6">
                  <c:v>55</c:v>
                </c:pt>
                <c:pt idx="7">
                  <c:v>20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Spending Breakdown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Dashboard!$B$63</c:f>
              <c:strCache>
                <c:ptCount val="1"/>
                <c:pt idx="0">
                  <c:v>Spending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dPt>
            <c:idx val="7"/>
            <c:spPr>
              <a:solidFill>
                <a:srgbClr val="4A4F5E"/>
              </a:solidFill>
              <a:ln>
                <a:noFill/>
              </a:ln>
            </c:spPr>
          </c:dPt>
          <c:cat>
            <c:strRef>
              <c:f>Dashboard!$C$63:$J$63</c:f>
              <c:strCache>
                <c:ptCount val="8"/>
                <c:pt idx="0">
                  <c:v>Rent</c:v>
                </c:pt>
                <c:pt idx="1">
                  <c:v>Food / Groceries</c:v>
                </c:pt>
                <c:pt idx="2">
                  <c:v>Textbooks / Supplies</c:v>
                </c:pt>
                <c:pt idx="3">
                  <c:v>Transportation</c:v>
                </c:pt>
                <c:pt idx="4">
                  <c:v>Phone</c:v>
                </c:pt>
                <c:pt idx="5">
                  <c:v>Entertainment</c:v>
                </c:pt>
                <c:pt idx="6">
                  <c:v>Personal / Misc</c:v>
                </c:pt>
                <c:pt idx="7">
                  <c:v>Laundry</c:v>
                </c:pt>
              </c:strCache>
            </c:strRef>
          </c:cat>
          <c:val>
            <c:numRef>
              <c:f>Dashboard!$C$64:$J$64</c:f>
              <c:numCache>
                <c:formatCode>$#,##0</c:formatCode>
                <c:ptCount val="8"/>
                <c:pt idx="0">
                  <c:v>650</c:v>
                </c:pt>
                <c:pt idx="1">
                  <c:v>380</c:v>
                </c:pt>
                <c:pt idx="2">
                  <c:v>35</c:v>
                </c:pt>
                <c:pt idx="3">
                  <c:v>75</c:v>
                </c:pt>
                <c:pt idx="4">
                  <c:v>45</c:v>
                </c:pt>
                <c:pt idx="5">
                  <c:v>120</c:v>
                </c:pt>
                <c:pt idx="6">
                  <c:v>55</c:v>
                </c:pt>
                <c:pt idx="7">
                  <c:v>20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9</xdr:col>
      <xdr:colOff>0</xdr:colOff>
      <xdr:row>28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0</xdr:colOff>
      <xdr:row>45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39"/>
  <sheetViews>
    <sheetView workbookViewId="0" showGridLines="0" zoomScale="125">
      <pane ySplit="23" topLeftCell="A24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4" width="16" customWidth="1"/>
    <col min="5" max="5" width="14" customWidth="1"/>
  </cols>
  <sheetData>
    <row r="1" ht="48" customHeight="1" spans="1:5" x14ac:dyDescent="0.25">
      <c r="A1" s="25" t="s">
        <v>36</v>
      </c>
      <c r="B1" s="25"/>
      <c r="C1" s="25"/>
      <c r="D1" s="25"/>
      <c r="E1" s="25"/>
    </row>
    <row r="2" ht="24" customHeight="1" spans="1:5" x14ac:dyDescent="0.25">
      <c r="A2" s="26" t="s">
        <v>37</v>
      </c>
      <c r="B2" s="26"/>
      <c r="C2" s="26"/>
      <c r="D2" s="26"/>
      <c r="E2" s="26"/>
    </row>
    <row r="3" ht="14" customHeight="1" x14ac:dyDescent="0.25"/>
    <row r="4" ht="28" customHeight="1" spans="1:5" x14ac:dyDescent="0.25">
      <c r="A4" s="9" t="s">
        <v>38</v>
      </c>
      <c r="B4" s="10"/>
      <c r="C4" s="10"/>
      <c r="D4" s="10"/>
      <c r="E4" s="10"/>
    </row>
    <row r="5" ht="26" customHeight="1" spans="1:5" x14ac:dyDescent="0.25">
      <c r="A5" s="13" t="s">
        <v>39</v>
      </c>
      <c r="B5" s="27">
        <v>5</v>
      </c>
      <c r="C5" s="28"/>
      <c r="D5" s="28"/>
      <c r="E5" s="28"/>
    </row>
    <row r="6" ht="26" customHeight="1" spans="1:5" x14ac:dyDescent="0.25">
      <c r="A6" s="17" t="s">
        <v>40</v>
      </c>
      <c r="B6" s="29">
        <v>3000</v>
      </c>
      <c r="C6" s="28"/>
      <c r="D6" s="28"/>
      <c r="E6" s="28"/>
    </row>
    <row r="7" ht="26" customHeight="1" spans="1:5" x14ac:dyDescent="0.25">
      <c r="A7" s="13" t="s">
        <v>41</v>
      </c>
      <c r="B7" s="29">
        <v>2200</v>
      </c>
      <c r="C7" s="28"/>
      <c r="D7" s="28"/>
      <c r="E7" s="28"/>
    </row>
    <row r="8" ht="26" customHeight="1" spans="1:5" x14ac:dyDescent="0.25">
      <c r="A8" s="17" t="s">
        <v>42</v>
      </c>
      <c r="B8" s="30">
        <f>B6-B7</f>
        <v>800</v>
      </c>
      <c r="C8" s="28"/>
      <c r="D8" s="28"/>
      <c r="E8" s="28"/>
    </row>
    <row r="9" ht="26" customHeight="1" spans="1:5" x14ac:dyDescent="0.25">
      <c r="A9" s="13" t="s">
        <v>43</v>
      </c>
      <c r="B9" s="30">
        <f>ROUND(B8/B5,0)</f>
        <v>160</v>
      </c>
      <c r="C9" s="28"/>
      <c r="D9" s="28"/>
      <c r="E9" s="28"/>
    </row>
    <row r="10" ht="14" customHeight="1" x14ac:dyDescent="0.25"/>
    <row r="11" ht="28" customHeight="1" spans="1:5" x14ac:dyDescent="0.25">
      <c r="A11" s="9" t="s">
        <v>3</v>
      </c>
      <c r="B11" s="10"/>
      <c r="C11" s="10"/>
      <c r="D11" s="10"/>
      <c r="E11" s="10"/>
    </row>
    <row r="12" ht="26" customHeight="1" spans="1:5" x14ac:dyDescent="0.25">
      <c r="A12" s="13" t="s">
        <v>44</v>
      </c>
      <c r="B12" s="30">
        <f>B9</f>
        <v>160</v>
      </c>
      <c r="C12" s="28"/>
      <c r="D12" s="28"/>
      <c r="E12" s="28"/>
    </row>
    <row r="13" ht="26" customHeight="1" spans="1:5" x14ac:dyDescent="0.25">
      <c r="A13" s="17" t="s">
        <v>45</v>
      </c>
      <c r="B13" s="29">
        <v>800</v>
      </c>
      <c r="C13" s="28"/>
      <c r="D13" s="28"/>
      <c r="E13" s="28"/>
    </row>
    <row r="14" ht="26" customHeight="1" spans="1:5" x14ac:dyDescent="0.25">
      <c r="A14" s="13" t="s">
        <v>46</v>
      </c>
      <c r="B14" s="29">
        <v>200</v>
      </c>
      <c r="C14" s="28"/>
      <c r="D14" s="28"/>
      <c r="E14" s="28"/>
    </row>
    <row r="15" ht="26" customHeight="1" spans="1:5" x14ac:dyDescent="0.25">
      <c r="A15" s="31" t="s">
        <v>47</v>
      </c>
      <c r="B15" s="30">
        <f>B12+B13+B14</f>
        <v>1160</v>
      </c>
      <c r="C15" s="28"/>
      <c r="D15" s="28"/>
      <c r="E15" s="28"/>
    </row>
    <row r="16" ht="14" customHeight="1" x14ac:dyDescent="0.25"/>
    <row r="17" ht="28" customHeight="1" spans="1:5" x14ac:dyDescent="0.25">
      <c r="A17" s="9" t="s">
        <v>48</v>
      </c>
      <c r="B17" s="10"/>
      <c r="C17" s="10"/>
      <c r="D17" s="10"/>
      <c r="E17" s="10"/>
    </row>
    <row r="18" ht="26" customHeight="1" spans="1:5" x14ac:dyDescent="0.25">
      <c r="A18" s="13" t="s">
        <v>49</v>
      </c>
      <c r="B18" s="30">
        <f>B15*B5</f>
        <v>5800</v>
      </c>
      <c r="C18" s="28"/>
      <c r="D18" s="28"/>
      <c r="E18" s="28"/>
    </row>
    <row r="19" ht="26" customHeight="1" spans="1:5" x14ac:dyDescent="0.25">
      <c r="A19" s="17" t="s">
        <v>50</v>
      </c>
      <c r="B19" s="30">
        <f>B32*B5</f>
        <v>6800</v>
      </c>
      <c r="C19" s="28"/>
      <c r="D19" s="28"/>
      <c r="E19" s="28"/>
    </row>
    <row r="20" ht="26" customHeight="1" spans="1:5" x14ac:dyDescent="0.25">
      <c r="A20" s="13" t="s">
        <v>51</v>
      </c>
      <c r="B20" s="30">
        <f>C32*B5</f>
        <v>6900</v>
      </c>
      <c r="C20" s="28"/>
      <c r="D20" s="28"/>
      <c r="E20" s="28"/>
    </row>
    <row r="21" ht="14" customHeight="1" x14ac:dyDescent="0.25"/>
    <row r="22" ht="28" customHeight="1" spans="1:5" x14ac:dyDescent="0.25">
      <c r="A22" s="9" t="s">
        <v>4</v>
      </c>
      <c r="B22" s="10"/>
      <c r="C22" s="10"/>
      <c r="D22" s="10"/>
      <c r="E22" s="10"/>
    </row>
    <row r="23" ht="32" customHeight="1" spans="1:5" x14ac:dyDescent="0.25">
      <c r="A23" s="11" t="s">
        <v>18</v>
      </c>
      <c r="B23" s="12" t="s">
        <v>19</v>
      </c>
      <c r="C23" s="12" t="s">
        <v>20</v>
      </c>
      <c r="D23" s="12" t="s">
        <v>21</v>
      </c>
      <c r="E23" s="12" t="s">
        <v>23</v>
      </c>
    </row>
    <row r="24" ht="26" customHeight="1" spans="1:5" x14ac:dyDescent="0.25">
      <c r="A24" s="13" t="s">
        <v>24</v>
      </c>
      <c r="B24" s="29">
        <v>650</v>
      </c>
      <c r="C24" s="29">
        <v>650</v>
      </c>
      <c r="D24" s="14">
        <f>B24-C24</f>
        <v>0</v>
      </c>
      <c r="E24" s="16" t="str">
        <f>IF(B24&gt;=C24,"Under Budget","Over Budget")</f>
        <v>Under Budget</v>
      </c>
    </row>
    <row r="25" ht="26" customHeight="1" spans="1:5" x14ac:dyDescent="0.25">
      <c r="A25" s="17" t="s">
        <v>25</v>
      </c>
      <c r="B25" s="29">
        <v>350</v>
      </c>
      <c r="C25" s="29">
        <v>380</v>
      </c>
      <c r="D25" s="18">
        <f>B25-C25</f>
        <v>-30</v>
      </c>
      <c r="E25" s="20" t="str">
        <f>IF(B25&gt;=C25,"Under Budget","Over Budget")</f>
        <v>Over Budget</v>
      </c>
    </row>
    <row r="26" ht="26" customHeight="1" spans="1:5" x14ac:dyDescent="0.25">
      <c r="A26" s="13" t="s">
        <v>26</v>
      </c>
      <c r="B26" s="29">
        <v>50</v>
      </c>
      <c r="C26" s="29">
        <v>35</v>
      </c>
      <c r="D26" s="14">
        <f>B26-C26</f>
        <v>15</v>
      </c>
      <c r="E26" s="16" t="str">
        <f>IF(B26&gt;=C26,"Under Budget","Over Budget")</f>
        <v>Under Budget</v>
      </c>
    </row>
    <row r="27" ht="26" customHeight="1" spans="1:5" x14ac:dyDescent="0.25">
      <c r="A27" s="17" t="s">
        <v>27</v>
      </c>
      <c r="B27" s="29">
        <v>80</v>
      </c>
      <c r="C27" s="29">
        <v>75</v>
      </c>
      <c r="D27" s="18">
        <f>B27-C27</f>
        <v>5</v>
      </c>
      <c r="E27" s="21" t="str">
        <f>IF(B27&gt;=C27,"Under Budget","Over Budget")</f>
        <v>Under Budget</v>
      </c>
    </row>
    <row r="28" ht="26" customHeight="1" spans="1:5" x14ac:dyDescent="0.25">
      <c r="A28" s="13" t="s">
        <v>28</v>
      </c>
      <c r="B28" s="29">
        <v>45</v>
      </c>
      <c r="C28" s="29">
        <v>45</v>
      </c>
      <c r="D28" s="14">
        <f>B28-C28</f>
        <v>0</v>
      </c>
      <c r="E28" s="16" t="str">
        <f>IF(B28&gt;=C28,"Under Budget","Over Budget")</f>
        <v>Under Budget</v>
      </c>
    </row>
    <row r="29" ht="26" customHeight="1" spans="1:5" x14ac:dyDescent="0.25">
      <c r="A29" s="17" t="s">
        <v>29</v>
      </c>
      <c r="B29" s="29">
        <v>100</v>
      </c>
      <c r="C29" s="29">
        <v>120</v>
      </c>
      <c r="D29" s="18">
        <f>B29-C29</f>
        <v>-20</v>
      </c>
      <c r="E29" s="20" t="str">
        <f>IF(B29&gt;=C29,"Under Budget","Over Budget")</f>
        <v>Over Budget</v>
      </c>
    </row>
    <row r="30" ht="26" customHeight="1" spans="1:5" x14ac:dyDescent="0.25">
      <c r="A30" s="13" t="s">
        <v>30</v>
      </c>
      <c r="B30" s="29">
        <v>60</v>
      </c>
      <c r="C30" s="29">
        <v>55</v>
      </c>
      <c r="D30" s="14">
        <f>B30-C30</f>
        <v>5</v>
      </c>
      <c r="E30" s="16" t="str">
        <f>IF(B30&gt;=C30,"Under Budget","Over Budget")</f>
        <v>Under Budget</v>
      </c>
    </row>
    <row r="31" ht="26" customHeight="1" spans="1:5" x14ac:dyDescent="0.25">
      <c r="A31" s="17" t="s">
        <v>31</v>
      </c>
      <c r="B31" s="29">
        <v>25</v>
      </c>
      <c r="C31" s="29">
        <v>20</v>
      </c>
      <c r="D31" s="18">
        <f>B31-C31</f>
        <v>5</v>
      </c>
      <c r="E31" s="21" t="str">
        <f>IF(B31&gt;=C31,"Under Budget","Over Budget")</f>
        <v>Under Budget</v>
      </c>
    </row>
    <row r="32" ht="26" customHeight="1" spans="1:5" x14ac:dyDescent="0.25">
      <c r="A32" s="31" t="s">
        <v>52</v>
      </c>
      <c r="B32" s="30">
        <f>SUM(B24:B31)</f>
        <v>1360</v>
      </c>
      <c r="C32" s="32">
        <f>SUM(C24:C31)</f>
        <v>1380</v>
      </c>
      <c r="D32" s="30">
        <f>B32-C32</f>
        <v>-20</v>
      </c>
      <c r="E32" s="33" t="str">
        <f>IF(B32&gt;=C32,"Under Budget","Over Budget")</f>
        <v>Over Budget</v>
      </c>
    </row>
    <row r="33" ht="14" customHeight="1" x14ac:dyDescent="0.25"/>
    <row r="34" ht="28" customHeight="1" spans="1:5" x14ac:dyDescent="0.25">
      <c r="A34" s="9" t="s">
        <v>53</v>
      </c>
      <c r="B34" s="10"/>
      <c r="C34" s="10"/>
      <c r="D34" s="10"/>
      <c r="E34" s="10"/>
    </row>
    <row r="35" ht="32" customHeight="1" spans="1:5" x14ac:dyDescent="0.25">
      <c r="A35" s="34" t="s">
        <v>54</v>
      </c>
      <c r="B35" s="35" t="s">
        <v>34</v>
      </c>
      <c r="C35" s="30">
        <f>B15-C32</f>
        <v>-220</v>
      </c>
      <c r="D35" s="35" t="s">
        <v>34</v>
      </c>
      <c r="E35" s="35" t="s">
        <v>34</v>
      </c>
    </row>
    <row r="36" ht="10" customHeight="1" x14ac:dyDescent="0.25"/>
    <row r="37" ht="6" customHeight="1" x14ac:dyDescent="0.25"/>
    <row r="38" ht="20" customHeight="1" spans="1:5" x14ac:dyDescent="0.25">
      <c r="A38" s="22" t="s">
        <v>32</v>
      </c>
      <c r="B38" s="22"/>
      <c r="C38" s="22"/>
      <c r="D38" s="22"/>
      <c r="E38" s="22"/>
    </row>
    <row r="39" ht="20" customHeight="1" spans="1:5" x14ac:dyDescent="0.25">
      <c r="A39" s="23" t="s">
        <v>33</v>
      </c>
      <c r="B39" s="23"/>
      <c r="C39" s="23"/>
      <c r="D39" s="23"/>
      <c r="E39" s="23"/>
    </row>
  </sheetData>
  <sheetProtection sheet="1"/>
  <mergeCells count="16">
    <mergeCell ref="A1:E1"/>
    <mergeCell ref="A2:E2"/>
    <mergeCell ref="C5:E5"/>
    <mergeCell ref="C6:E6"/>
    <mergeCell ref="C7:E7"/>
    <mergeCell ref="C8:E8"/>
    <mergeCell ref="C9:E9"/>
    <mergeCell ref="C12:E12"/>
    <mergeCell ref="C13:E13"/>
    <mergeCell ref="C14:E14"/>
    <mergeCell ref="C15:E15"/>
    <mergeCell ref="C18:E18"/>
    <mergeCell ref="C19:E19"/>
    <mergeCell ref="C20:E20"/>
    <mergeCell ref="A38:E38"/>
    <mergeCell ref="A39:E39"/>
  </mergeCells>
  <conditionalFormatting sqref="E24">
    <cfRule type="containsText" dxfId="2" priority="1">
      <formula>NOT(ISERROR(SEARCH("Over Budget",E24)))</formula>
    </cfRule>
    <cfRule type="containsText" dxfId="3" priority="2">
      <formula>NOT(ISERROR(SEARCH("Under Budget",E24)))</formula>
    </cfRule>
  </conditionalFormatting>
  <conditionalFormatting sqref="E25">
    <cfRule type="containsText" dxfId="4" priority="3">
      <formula>NOT(ISERROR(SEARCH("Over Budget",E25)))</formula>
    </cfRule>
    <cfRule type="containsText" dxfId="5" priority="4">
      <formula>NOT(ISERROR(SEARCH("Under Budget",E25)))</formula>
    </cfRule>
  </conditionalFormatting>
  <conditionalFormatting sqref="E26">
    <cfRule type="containsText" dxfId="6" priority="5">
      <formula>NOT(ISERROR(SEARCH("Over Budget",E26)))</formula>
    </cfRule>
    <cfRule type="containsText" dxfId="7" priority="6">
      <formula>NOT(ISERROR(SEARCH("Under Budget",E26)))</formula>
    </cfRule>
  </conditionalFormatting>
  <conditionalFormatting sqref="E27">
    <cfRule type="containsText" dxfId="8" priority="7">
      <formula>NOT(ISERROR(SEARCH("Over Budget",E27)))</formula>
    </cfRule>
    <cfRule type="containsText" dxfId="9" priority="8">
      <formula>NOT(ISERROR(SEARCH("Under Budget",E27)))</formula>
    </cfRule>
  </conditionalFormatting>
  <conditionalFormatting sqref="E28">
    <cfRule type="containsText" dxfId="10" priority="9">
      <formula>NOT(ISERROR(SEARCH("Over Budget",E28)))</formula>
    </cfRule>
    <cfRule type="containsText" dxfId="11" priority="10">
      <formula>NOT(ISERROR(SEARCH("Under Budget",E28)))</formula>
    </cfRule>
  </conditionalFormatting>
  <conditionalFormatting sqref="E29">
    <cfRule type="containsText" dxfId="12" priority="11">
      <formula>NOT(ISERROR(SEARCH("Over Budget",E29)))</formula>
    </cfRule>
    <cfRule type="containsText" dxfId="13" priority="12">
      <formula>NOT(ISERROR(SEARCH("Under Budget",E29)))</formula>
    </cfRule>
  </conditionalFormatting>
  <conditionalFormatting sqref="E30">
    <cfRule type="containsText" dxfId="14" priority="13">
      <formula>NOT(ISERROR(SEARCH("Over Budget",E30)))</formula>
    </cfRule>
    <cfRule type="containsText" dxfId="15" priority="14">
      <formula>NOT(ISERROR(SEARCH("Under Budget",E30)))</formula>
    </cfRule>
  </conditionalFormatting>
  <conditionalFormatting sqref="E31">
    <cfRule type="containsText" dxfId="16" priority="15">
      <formula>NOT(ISERROR(SEARCH("Over Budget",E31)))</formula>
    </cfRule>
    <cfRule type="containsText" dxfId="17" priority="16">
      <formula>NOT(ISERROR(SEARCH("Under Budget",E31)))</formula>
    </cfRule>
  </conditionalFormatting>
  <conditionalFormatting sqref="D24:D32">
    <cfRule type="cellIs" dxfId="18" priority="17" operator="lessThan">
      <formula>0</formula>
    </cfRule>
    <cfRule type="cellIs" dxfId="19" priority="18" operator="greaterThan">
      <formula>0</formula>
    </cfRule>
  </conditionalFormatting>
  <hyperlinks>
    <hyperlink ref="A39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J64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'Budget Tracker'!B15</f>
        <v>1160</v>
      </c>
      <c r="C5" s="5"/>
      <c r="E5" s="6">
        <f>'Budget Tracker'!C32</f>
        <v>1380</v>
      </c>
      <c r="F5" s="6"/>
      <c r="H5" s="6">
        <f>'Budget Tracker'!B15-'Budget Tracker'!C32</f>
        <v>-220</v>
      </c>
      <c r="I5" s="6"/>
    </row>
    <row r="6" ht="20" customHeight="1" spans="2:9" x14ac:dyDescent="0.25">
      <c r="B6" s="7" t="s">
        <v>6</v>
      </c>
      <c r="C6" s="7"/>
      <c r="E6" s="7" t="s">
        <v>7</v>
      </c>
      <c r="F6" s="7"/>
      <c r="H6" s="7" t="s">
        <v>8</v>
      </c>
      <c r="I6" s="7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5">
        <f>'Budget Tracker'!B18</f>
        <v>5800</v>
      </c>
      <c r="C9" s="5"/>
      <c r="E9" s="8">
        <f>'Budget Tracker'!B19</f>
        <v>6800</v>
      </c>
      <c r="F9" s="8"/>
      <c r="H9" s="6">
        <f>'Budget Tracker'!B32-'Budget Tracker'!C32</f>
        <v>-20</v>
      </c>
      <c r="I9" s="6"/>
    </row>
    <row r="10" ht="20" customHeight="1" spans="2:9" x14ac:dyDescent="0.25">
      <c r="B10" s="7" t="s">
        <v>12</v>
      </c>
      <c r="C10" s="7"/>
      <c r="E10" s="7" t="s">
        <v>13</v>
      </c>
      <c r="F10" s="7"/>
      <c r="H10" s="7" t="s">
        <v>14</v>
      </c>
      <c r="I10" s="7"/>
    </row>
    <row r="11" ht="14" customHeight="1" x14ac:dyDescent="0.25"/>
    <row r="12" ht="28" customHeight="1" spans="2:9" x14ac:dyDescent="0.25">
      <c r="B12" s="9" t="s">
        <v>15</v>
      </c>
      <c r="C12" s="10"/>
      <c r="D12" s="10"/>
      <c r="E12" s="10"/>
      <c r="F12" s="10"/>
      <c r="G12" s="10"/>
      <c r="H12" s="10"/>
      <c r="I12" s="10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9" t="s">
        <v>16</v>
      </c>
      <c r="C29" s="10"/>
      <c r="D29" s="10"/>
      <c r="E29" s="10"/>
      <c r="F29" s="10"/>
      <c r="G29" s="10"/>
      <c r="H29" s="10"/>
      <c r="I29" s="10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28" customHeight="1" spans="2:9" x14ac:dyDescent="0.25">
      <c r="B46" s="9" t="s">
        <v>17</v>
      </c>
      <c r="C46" s="10"/>
      <c r="D46" s="10"/>
      <c r="E46" s="10"/>
      <c r="F46" s="10"/>
      <c r="G46" s="10"/>
      <c r="H46" s="10"/>
      <c r="I46" s="10"/>
    </row>
    <row r="47" ht="32" customHeight="1" spans="2:9" x14ac:dyDescent="0.25">
      <c r="B47" s="11" t="s">
        <v>18</v>
      </c>
      <c r="C47" s="11"/>
      <c r="D47" s="12" t="s">
        <v>19</v>
      </c>
      <c r="E47" s="12" t="s">
        <v>20</v>
      </c>
      <c r="F47" s="12" t="s">
        <v>21</v>
      </c>
      <c r="G47" s="12" t="s">
        <v>22</v>
      </c>
      <c r="H47" s="12" t="s">
        <v>23</v>
      </c>
      <c r="I47" s="12"/>
    </row>
    <row r="48" ht="26" customHeight="1" spans="2:9" x14ac:dyDescent="0.25">
      <c r="B48" s="13" t="s">
        <v>24</v>
      </c>
      <c r="C48" s="13"/>
      <c r="D48" s="14">
        <f>'Budget Tracker'!B24</f>
        <v>650</v>
      </c>
      <c r="E48" s="14">
        <f>'Budget Tracker'!C24</f>
        <v>650</v>
      </c>
      <c r="F48" s="14">
        <f>D48-E48</f>
        <v>0</v>
      </c>
      <c r="G48" s="15">
        <f>IF(D48=0,0,E48/D48)</f>
        <v>1</v>
      </c>
      <c r="H48" s="16" t="str">
        <f>IF(D48&gt;=E48,"Under Budget","Over Budget")</f>
        <v>Under Budget</v>
      </c>
      <c r="I48" s="16"/>
    </row>
    <row r="49" ht="26" customHeight="1" spans="2:9" x14ac:dyDescent="0.25">
      <c r="B49" s="17" t="s">
        <v>25</v>
      </c>
      <c r="C49" s="17"/>
      <c r="D49" s="18">
        <f>'Budget Tracker'!B25</f>
        <v>350</v>
      </c>
      <c r="E49" s="18">
        <f>'Budget Tracker'!C25</f>
        <v>380</v>
      </c>
      <c r="F49" s="18">
        <f>D49-E49</f>
        <v>-30</v>
      </c>
      <c r="G49" s="19">
        <f>IF(D49=0,0,E49/D49)</f>
        <v>1.0857142857142856</v>
      </c>
      <c r="H49" s="20" t="str">
        <f>IF(D49&gt;=E49,"Under Budget","Over Budget")</f>
        <v>Over Budget</v>
      </c>
      <c r="I49" s="20"/>
    </row>
    <row r="50" ht="26" customHeight="1" spans="2:9" x14ac:dyDescent="0.25">
      <c r="B50" s="13" t="s">
        <v>26</v>
      </c>
      <c r="C50" s="13"/>
      <c r="D50" s="14">
        <f>'Budget Tracker'!B26</f>
        <v>50</v>
      </c>
      <c r="E50" s="14">
        <f>'Budget Tracker'!C26</f>
        <v>35</v>
      </c>
      <c r="F50" s="14">
        <f>D50-E50</f>
        <v>15</v>
      </c>
      <c r="G50" s="15">
        <f>IF(D50=0,0,E50/D50)</f>
        <v>0.7</v>
      </c>
      <c r="H50" s="16" t="str">
        <f>IF(D50&gt;=E50,"Under Budget","Over Budget")</f>
        <v>Under Budget</v>
      </c>
      <c r="I50" s="16"/>
    </row>
    <row r="51" ht="26" customHeight="1" spans="2:9" x14ac:dyDescent="0.25">
      <c r="B51" s="17" t="s">
        <v>27</v>
      </c>
      <c r="C51" s="17"/>
      <c r="D51" s="18">
        <f>'Budget Tracker'!B27</f>
        <v>80</v>
      </c>
      <c r="E51" s="18">
        <f>'Budget Tracker'!C27</f>
        <v>75</v>
      </c>
      <c r="F51" s="18">
        <f>D51-E51</f>
        <v>5</v>
      </c>
      <c r="G51" s="19">
        <f>IF(D51=0,0,E51/D51)</f>
        <v>0.9375</v>
      </c>
      <c r="H51" s="21" t="str">
        <f>IF(D51&gt;=E51,"Under Budget","Over Budget")</f>
        <v>Under Budget</v>
      </c>
      <c r="I51" s="21"/>
    </row>
    <row r="52" ht="26" customHeight="1" spans="2:9" x14ac:dyDescent="0.25">
      <c r="B52" s="13" t="s">
        <v>28</v>
      </c>
      <c r="C52" s="13"/>
      <c r="D52" s="14">
        <f>'Budget Tracker'!B28</f>
        <v>45</v>
      </c>
      <c r="E52" s="14">
        <f>'Budget Tracker'!C28</f>
        <v>45</v>
      </c>
      <c r="F52" s="14">
        <f>D52-E52</f>
        <v>0</v>
      </c>
      <c r="G52" s="15">
        <f>IF(D52=0,0,E52/D52)</f>
        <v>1</v>
      </c>
      <c r="H52" s="16" t="str">
        <f>IF(D52&gt;=E52,"Under Budget","Over Budget")</f>
        <v>Under Budget</v>
      </c>
      <c r="I52" s="16"/>
    </row>
    <row r="53" ht="26" customHeight="1" spans="2:9" x14ac:dyDescent="0.25">
      <c r="B53" s="17" t="s">
        <v>29</v>
      </c>
      <c r="C53" s="17"/>
      <c r="D53" s="18">
        <f>'Budget Tracker'!B29</f>
        <v>100</v>
      </c>
      <c r="E53" s="18">
        <f>'Budget Tracker'!C29</f>
        <v>120</v>
      </c>
      <c r="F53" s="18">
        <f>D53-E53</f>
        <v>-20</v>
      </c>
      <c r="G53" s="19">
        <f>IF(D53=0,0,E53/D53)</f>
        <v>1.2</v>
      </c>
      <c r="H53" s="20" t="str">
        <f>IF(D53&gt;=E53,"Under Budget","Over Budget")</f>
        <v>Over Budget</v>
      </c>
      <c r="I53" s="20"/>
    </row>
    <row r="54" ht="26" customHeight="1" spans="2:9" x14ac:dyDescent="0.25">
      <c r="B54" s="13" t="s">
        <v>30</v>
      </c>
      <c r="C54" s="13"/>
      <c r="D54" s="14">
        <f>'Budget Tracker'!B30</f>
        <v>60</v>
      </c>
      <c r="E54" s="14">
        <f>'Budget Tracker'!C30</f>
        <v>55</v>
      </c>
      <c r="F54" s="14">
        <f>D54-E54</f>
        <v>5</v>
      </c>
      <c r="G54" s="15">
        <f>IF(D54=0,0,E54/D54)</f>
        <v>0.9166666666666666</v>
      </c>
      <c r="H54" s="16" t="str">
        <f>IF(D54&gt;=E54,"Under Budget","Over Budget")</f>
        <v>Under Budget</v>
      </c>
      <c r="I54" s="16"/>
    </row>
    <row r="55" ht="26" customHeight="1" spans="2:9" x14ac:dyDescent="0.25">
      <c r="B55" s="17" t="s">
        <v>31</v>
      </c>
      <c r="C55" s="17"/>
      <c r="D55" s="18">
        <f>'Budget Tracker'!B31</f>
        <v>25</v>
      </c>
      <c r="E55" s="18">
        <f>'Budget Tracker'!C31</f>
        <v>20</v>
      </c>
      <c r="F55" s="18">
        <f>D55-E55</f>
        <v>5</v>
      </c>
      <c r="G55" s="19">
        <f>IF(D55=0,0,E55/D55)</f>
        <v>0.8</v>
      </c>
      <c r="H55" s="21" t="str">
        <f>IF(D55&gt;=E55,"Under Budget","Over Budget")</f>
        <v>Under Budget</v>
      </c>
      <c r="I55" s="21"/>
    </row>
    <row r="56" ht="14" customHeight="1" x14ac:dyDescent="0.25"/>
    <row r="57" ht="6" customHeight="1" x14ac:dyDescent="0.25"/>
    <row r="58" ht="20" customHeight="1" spans="1:9" x14ac:dyDescent="0.25">
      <c r="A58" s="22" t="s">
        <v>32</v>
      </c>
      <c r="B58" s="22"/>
      <c r="C58" s="22"/>
      <c r="D58" s="22"/>
      <c r="E58" s="22"/>
      <c r="F58" s="22"/>
      <c r="G58" s="22"/>
      <c r="H58" s="22"/>
      <c r="I58" s="22"/>
    </row>
    <row r="59" ht="20" customHeight="1" spans="1:9" x14ac:dyDescent="0.25">
      <c r="A59" s="23" t="s">
        <v>33</v>
      </c>
      <c r="B59" s="23"/>
      <c r="C59" s="23"/>
      <c r="D59" s="23"/>
      <c r="E59" s="23"/>
      <c r="F59" s="23"/>
      <c r="G59" s="23"/>
      <c r="H59" s="23"/>
      <c r="I59" s="23"/>
    </row>
    <row r="60" ht="1" customHeight="1" spans="2:10" x14ac:dyDescent="0.25">
      <c r="B60" s="24" t="s">
        <v>34</v>
      </c>
      <c r="C60" s="24" t="s">
        <v>24</v>
      </c>
      <c r="D60" s="24" t="s">
        <v>25</v>
      </c>
      <c r="E60" s="24" t="s">
        <v>26</v>
      </c>
      <c r="F60" s="24" t="s">
        <v>27</v>
      </c>
      <c r="G60" s="24" t="s">
        <v>28</v>
      </c>
      <c r="H60" s="24" t="s">
        <v>29</v>
      </c>
      <c r="I60" s="24" t="s">
        <v>30</v>
      </c>
      <c r="J60" s="24" t="s">
        <v>31</v>
      </c>
    </row>
    <row r="61" ht="1" customHeight="1" spans="2:10" x14ac:dyDescent="0.25">
      <c r="B61" s="24" t="s">
        <v>19</v>
      </c>
      <c r="C61" s="24">
        <f>'Budget Tracker'!B24</f>
        <v>650</v>
      </c>
      <c r="D61" s="24">
        <f>'Budget Tracker'!B25</f>
        <v>350</v>
      </c>
      <c r="E61" s="24">
        <f>'Budget Tracker'!B26</f>
        <v>50</v>
      </c>
      <c r="F61" s="24">
        <f>'Budget Tracker'!B27</f>
        <v>80</v>
      </c>
      <c r="G61" s="24">
        <f>'Budget Tracker'!B28</f>
        <v>45</v>
      </c>
      <c r="H61" s="24">
        <f>'Budget Tracker'!B29</f>
        <v>100</v>
      </c>
      <c r="I61" s="24">
        <f>'Budget Tracker'!B30</f>
        <v>60</v>
      </c>
      <c r="J61" s="24">
        <f>'Budget Tracker'!B31</f>
        <v>25</v>
      </c>
    </row>
    <row r="62" ht="1" customHeight="1" spans="2:10" x14ac:dyDescent="0.25">
      <c r="B62" s="24" t="s">
        <v>20</v>
      </c>
      <c r="C62" s="24">
        <f>'Budget Tracker'!C24</f>
        <v>650</v>
      </c>
      <c r="D62" s="24">
        <f>'Budget Tracker'!C25</f>
        <v>380</v>
      </c>
      <c r="E62" s="24">
        <f>'Budget Tracker'!C26</f>
        <v>35</v>
      </c>
      <c r="F62" s="24">
        <f>'Budget Tracker'!C27</f>
        <v>75</v>
      </c>
      <c r="G62" s="24">
        <f>'Budget Tracker'!C28</f>
        <v>45</v>
      </c>
      <c r="H62" s="24">
        <f>'Budget Tracker'!C29</f>
        <v>120</v>
      </c>
      <c r="I62" s="24">
        <f>'Budget Tracker'!C30</f>
        <v>55</v>
      </c>
      <c r="J62" s="24">
        <f>'Budget Tracker'!C31</f>
        <v>20</v>
      </c>
    </row>
    <row r="63" ht="1" customHeight="1" spans="2:10" x14ac:dyDescent="0.25">
      <c r="B63" s="24" t="s">
        <v>35</v>
      </c>
      <c r="C63" s="24" t="s">
        <v>24</v>
      </c>
      <c r="D63" s="24" t="s">
        <v>25</v>
      </c>
      <c r="E63" s="24" t="s">
        <v>26</v>
      </c>
      <c r="F63" s="24" t="s">
        <v>27</v>
      </c>
      <c r="G63" s="24" t="s">
        <v>28</v>
      </c>
      <c r="H63" s="24" t="s">
        <v>29</v>
      </c>
      <c r="I63" s="24" t="s">
        <v>30</v>
      </c>
      <c r="J63" s="24" t="s">
        <v>31</v>
      </c>
    </row>
    <row r="64" ht="1" customHeight="1" spans="3:10" x14ac:dyDescent="0.25">
      <c r="C64" s="24">
        <f>'Budget Tracker'!C24</f>
        <v>650</v>
      </c>
      <c r="D64" s="24">
        <f>'Budget Tracker'!C25</f>
        <v>380</v>
      </c>
      <c r="E64" s="24">
        <f>'Budget Tracker'!C26</f>
        <v>35</v>
      </c>
      <c r="F64" s="24">
        <f>'Budget Tracker'!C27</f>
        <v>75</v>
      </c>
      <c r="G64" s="24">
        <f>'Budget Tracker'!C28</f>
        <v>45</v>
      </c>
      <c r="H64" s="24">
        <f>'Budget Tracker'!C29</f>
        <v>120</v>
      </c>
      <c r="I64" s="24">
        <f>'Budget Tracker'!C30</f>
        <v>55</v>
      </c>
      <c r="J64" s="24">
        <f>'Budget Tracker'!C31</f>
        <v>20</v>
      </c>
    </row>
  </sheetData>
  <sheetProtection sheet="1"/>
  <mergeCells count="41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B47:C47"/>
    <mergeCell ref="H47:I47"/>
    <mergeCell ref="B48:C48"/>
    <mergeCell ref="H48:I48"/>
    <mergeCell ref="B49:C49"/>
    <mergeCell ref="H49:I4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55:C55"/>
    <mergeCell ref="H55:I55"/>
    <mergeCell ref="A58:I58"/>
    <mergeCell ref="A59:I59"/>
  </mergeCells>
  <conditionalFormatting sqref="F48:F55">
    <cfRule type="cellIs" dxfId="0" priority="1" operator="lessThan">
      <formula>0</formula>
    </cfRule>
    <cfRule type="cellIs" dxfId="1" priority="2" operator="greaterThan">
      <formula>0</formula>
    </cfRule>
  </conditionalFormatting>
  <hyperlinks>
    <hyperlink ref="G2" r:id="rId1"/>
    <hyperlink ref="A59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65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36" t="s">
        <v>55</v>
      </c>
    </row>
    <row r="2" ht="20" customHeight="1" spans="2:2" x14ac:dyDescent="0.25">
      <c r="B2" s="37" t="s">
        <v>56</v>
      </c>
    </row>
    <row r="3" ht="16" customHeight="1" x14ac:dyDescent="0.25"/>
    <row r="4" ht="28" customHeight="1" spans="1:2" x14ac:dyDescent="0.25">
      <c r="A4" s="38" t="s">
        <v>57</v>
      </c>
      <c r="B4" s="10"/>
    </row>
    <row r="6" ht="24" customHeight="1" spans="2:2" x14ac:dyDescent="0.25">
      <c r="B6" s="39" t="s">
        <v>58</v>
      </c>
    </row>
    <row r="7" ht="24" customHeight="1" spans="2:2" x14ac:dyDescent="0.25">
      <c r="B7" s="39" t="s">
        <v>59</v>
      </c>
    </row>
    <row r="8" ht="24" customHeight="1" spans="2:2" x14ac:dyDescent="0.25">
      <c r="B8" s="39" t="s">
        <v>60</v>
      </c>
    </row>
    <row r="9" ht="24" customHeight="1" spans="2:2" x14ac:dyDescent="0.25">
      <c r="B9" s="39" t="s">
        <v>61</v>
      </c>
    </row>
    <row r="10" ht="24" customHeight="1" spans="2:2" x14ac:dyDescent="0.25">
      <c r="B10" s="39" t="s">
        <v>62</v>
      </c>
    </row>
    <row r="11" ht="24" customHeight="1" spans="2:2" x14ac:dyDescent="0.25">
      <c r="B11" s="39" t="s">
        <v>63</v>
      </c>
    </row>
    <row r="12" ht="24" customHeight="1" spans="2:2" x14ac:dyDescent="0.25">
      <c r="B12" s="39" t="s">
        <v>64</v>
      </c>
    </row>
    <row r="13" ht="24" customHeight="1" spans="2:2" x14ac:dyDescent="0.25">
      <c r="B13" s="39" t="s">
        <v>65</v>
      </c>
    </row>
    <row r="14" ht="24" customHeight="1" spans="2:2" x14ac:dyDescent="0.25">
      <c r="B14" s="39" t="s">
        <v>66</v>
      </c>
    </row>
    <row r="15" ht="12" customHeight="1" x14ac:dyDescent="0.25"/>
    <row r="16" ht="28" customHeight="1" spans="1:2" x14ac:dyDescent="0.25">
      <c r="A16" s="38" t="s">
        <v>67</v>
      </c>
      <c r="B16" s="10"/>
    </row>
    <row r="18" ht="24" customHeight="1" spans="2:2" x14ac:dyDescent="0.25">
      <c r="B18" s="39" t="s">
        <v>68</v>
      </c>
    </row>
    <row r="19" ht="24" customHeight="1" spans="2:2" x14ac:dyDescent="0.25">
      <c r="B19" s="39" t="s">
        <v>34</v>
      </c>
    </row>
    <row r="20" ht="24" customHeight="1" spans="2:2" x14ac:dyDescent="0.25">
      <c r="B20" s="39" t="s">
        <v>69</v>
      </c>
    </row>
    <row r="21" ht="24" customHeight="1" spans="2:2" x14ac:dyDescent="0.25">
      <c r="B21" s="39" t="s">
        <v>34</v>
      </c>
    </row>
    <row r="22" ht="24" customHeight="1" spans="2:2" x14ac:dyDescent="0.25">
      <c r="B22" s="39" t="s">
        <v>70</v>
      </c>
    </row>
    <row r="23" ht="24" customHeight="1" spans="2:2" x14ac:dyDescent="0.25">
      <c r="B23" s="39" t="s">
        <v>71</v>
      </c>
    </row>
    <row r="24" ht="24" customHeight="1" spans="2:2" x14ac:dyDescent="0.25">
      <c r="B24" s="39" t="s">
        <v>34</v>
      </c>
    </row>
    <row r="25" ht="24" customHeight="1" spans="2:2" x14ac:dyDescent="0.25">
      <c r="B25" s="39" t="s">
        <v>72</v>
      </c>
    </row>
    <row r="26" ht="24" customHeight="1" spans="2:2" x14ac:dyDescent="0.25">
      <c r="B26" s="39" t="s">
        <v>73</v>
      </c>
    </row>
    <row r="27" ht="12" customHeight="1" x14ac:dyDescent="0.25"/>
    <row r="28" ht="28" customHeight="1" spans="1:2" x14ac:dyDescent="0.25">
      <c r="A28" s="38" t="s">
        <v>74</v>
      </c>
      <c r="B28" s="10"/>
    </row>
    <row r="30" ht="24" customHeight="1" spans="2:2" x14ac:dyDescent="0.25">
      <c r="B30" s="39" t="s">
        <v>75</v>
      </c>
    </row>
    <row r="31" ht="24" customHeight="1" spans="2:2" x14ac:dyDescent="0.25">
      <c r="B31" s="39" t="s">
        <v>34</v>
      </c>
    </row>
    <row r="32" ht="24" customHeight="1" spans="2:2" x14ac:dyDescent="0.25">
      <c r="B32" s="39" t="s">
        <v>76</v>
      </c>
    </row>
    <row r="33" ht="24" customHeight="1" spans="2:2" x14ac:dyDescent="0.25">
      <c r="B33" s="39" t="s">
        <v>77</v>
      </c>
    </row>
    <row r="34" ht="24" customHeight="1" spans="2:2" x14ac:dyDescent="0.25">
      <c r="B34" s="39" t="s">
        <v>78</v>
      </c>
    </row>
    <row r="35" ht="24" customHeight="1" spans="2:2" x14ac:dyDescent="0.25">
      <c r="B35" s="39" t="s">
        <v>79</v>
      </c>
    </row>
    <row r="36" ht="24" customHeight="1" spans="2:2" x14ac:dyDescent="0.25">
      <c r="B36" s="39" t="s">
        <v>80</v>
      </c>
    </row>
    <row r="37" ht="24" customHeight="1" spans="2:2" x14ac:dyDescent="0.25">
      <c r="B37" s="39" t="s">
        <v>81</v>
      </c>
    </row>
    <row r="38" ht="24" customHeight="1" spans="2:2" x14ac:dyDescent="0.25">
      <c r="B38" s="39" t="s">
        <v>82</v>
      </c>
    </row>
    <row r="39" ht="24" customHeight="1" spans="2:2" x14ac:dyDescent="0.25">
      <c r="B39" s="39" t="s">
        <v>83</v>
      </c>
    </row>
    <row r="40" ht="24" customHeight="1" spans="2:2" x14ac:dyDescent="0.25">
      <c r="B40" s="39" t="s">
        <v>34</v>
      </c>
    </row>
    <row r="41" ht="24" customHeight="1" spans="2:2" x14ac:dyDescent="0.25">
      <c r="B41" s="39" t="s">
        <v>84</v>
      </c>
    </row>
    <row r="42" ht="12" customHeight="1" x14ac:dyDescent="0.25"/>
    <row r="43" ht="28" customHeight="1" spans="1:2" x14ac:dyDescent="0.25">
      <c r="A43" s="38" t="s">
        <v>85</v>
      </c>
      <c r="B43" s="10"/>
    </row>
    <row r="45" ht="24" customHeight="1" spans="2:2" x14ac:dyDescent="0.25">
      <c r="B45" s="39" t="s">
        <v>86</v>
      </c>
    </row>
    <row r="46" ht="24" customHeight="1" spans="2:2" x14ac:dyDescent="0.25">
      <c r="B46" s="39" t="s">
        <v>87</v>
      </c>
    </row>
    <row r="47" ht="24" customHeight="1" spans="2:2" x14ac:dyDescent="0.25">
      <c r="B47" s="39" t="s">
        <v>88</v>
      </c>
    </row>
    <row r="48" ht="24" customHeight="1" spans="2:2" x14ac:dyDescent="0.25">
      <c r="B48" s="39" t="s">
        <v>89</v>
      </c>
    </row>
    <row r="49" ht="24" customHeight="1" spans="2:2" x14ac:dyDescent="0.25">
      <c r="B49" s="39" t="s">
        <v>90</v>
      </c>
    </row>
    <row r="50" ht="12" customHeight="1" x14ac:dyDescent="0.25"/>
    <row r="51" ht="28" customHeight="1" spans="1:2" x14ac:dyDescent="0.25">
      <c r="A51" s="38" t="s">
        <v>91</v>
      </c>
      <c r="B51" s="10"/>
    </row>
    <row r="53" ht="24" customHeight="1" spans="2:2" x14ac:dyDescent="0.25">
      <c r="B53" s="39" t="s">
        <v>92</v>
      </c>
    </row>
    <row r="54" ht="24" customHeight="1" spans="2:2" x14ac:dyDescent="0.25">
      <c r="B54" s="39" t="s">
        <v>93</v>
      </c>
    </row>
    <row r="55" ht="24" customHeight="1" spans="2:2" x14ac:dyDescent="0.25">
      <c r="B55" s="39" t="s">
        <v>94</v>
      </c>
    </row>
    <row r="56" ht="24" customHeight="1" spans="2:2" x14ac:dyDescent="0.25">
      <c r="B56" s="39" t="s">
        <v>95</v>
      </c>
    </row>
    <row r="57" ht="12" customHeight="1" x14ac:dyDescent="0.25"/>
    <row r="58" ht="28" customHeight="1" spans="1:2" x14ac:dyDescent="0.25">
      <c r="A58" s="38" t="s">
        <v>96</v>
      </c>
      <c r="B58" s="10"/>
    </row>
    <row r="60" ht="24" customHeight="1" spans="2:2" x14ac:dyDescent="0.25">
      <c r="B60" s="39" t="s">
        <v>97</v>
      </c>
    </row>
    <row r="61" ht="24" customHeight="1" spans="2:2" x14ac:dyDescent="0.25">
      <c r="B61" s="39" t="s">
        <v>98</v>
      </c>
    </row>
    <row r="62" ht="12" customHeight="1" x14ac:dyDescent="0.25"/>
    <row r="63" ht="6" customHeight="1" x14ac:dyDescent="0.25"/>
    <row r="64" ht="20" customHeight="1" spans="1:2" x14ac:dyDescent="0.25">
      <c r="A64" s="40" t="s">
        <v>32</v>
      </c>
      <c r="B64" s="40"/>
    </row>
    <row r="65" ht="20" customHeight="1" spans="1:2" x14ac:dyDescent="0.25">
      <c r="A65" s="41" t="s">
        <v>33</v>
      </c>
      <c r="B65" s="41"/>
    </row>
  </sheetData>
  <mergeCells count="2">
    <mergeCell ref="A64:B64"/>
    <mergeCell ref="A65:B65"/>
  </mergeCells>
  <hyperlinks>
    <hyperlink ref="A65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Budget Tracker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Student Budget</dc:title>
  <dc:subject>Financial Template</dc:subject>
  <dc:description>Free Student Budget template by FinancialAha.com</dc:description>
  <cp:keywords>finance, template, spreadsheet, FinancialAha</cp:keywords>
  <cp:category>Finance</cp:category>
  <cp:lastModifiedBy>Unknown</cp:lastModifiedBy>
  <cp:lastPrinted>2026-04-01T18:01:59Z</cp:lastPrinted>
  <dcterms:created xsi:type="dcterms:W3CDTF">2026-04-01T18:01:59Z</dcterms:created>
  <dcterms:modified xsi:type="dcterms:W3CDTF">2026-04-01T18:01:59Z</dcterms:modified>
</cp:coreProperties>
</file>