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Sales Forecas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<sst xmlns="http://schemas.openxmlformats.org/spreadsheetml/2006/main" count="164" uniqueCount="98">
  <si>
    <t>Sales Forecast Overview</t>
  </si>
  <si>
    <t>12-month revenue projection by product and service</t>
  </si>
  <si>
    <t>by FinancialAha.com</t>
  </si>
  <si>
    <t>ANNUAL FORECAST</t>
  </si>
  <si>
    <t>MONTHLY AVERAGE</t>
  </si>
  <si>
    <t>BEST MONTH</t>
  </si>
  <si>
    <t>total projected revenue</t>
  </si>
  <si>
    <t>forecast / 12 months</t>
  </si>
  <si>
    <t>highest forecast month</t>
  </si>
  <si>
    <t>GROWTH RATE</t>
  </si>
  <si>
    <t>TOP PRODUCT/SERVICE</t>
  </si>
  <si>
    <t>YTD ACTUAL VS FORECAST</t>
  </si>
  <si>
    <t>Dec vs Jan forecast</t>
  </si>
  <si>
    <t>highest annual forecast</t>
  </si>
  <si>
    <t>actual / forecast ratio</t>
  </si>
  <si>
    <t>MONTHLY FORECAST VS. ACTUAL</t>
  </si>
  <si>
    <t>REVENUE BY PRODUCT/SERVICE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</si>
  <si>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</si>
  <si>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</si>
  <si>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</si>
  <si>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</si>
  <si>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</si>
  <si>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</si>
  <si>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</si>
  <si>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</si>
  <si>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</si>
  <si>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</si>
  <si>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</si>
  <si>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</si>
  <si>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</si>
  <si>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</si>
  <si>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</si>
  <si>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</t>
  </si>
  <si>
    <t>Actual</t>
  </si>
  <si>
    <t>Revenue</t>
  </si>
  <si>
    <t>Product A</t>
  </si>
  <si>
    <t>Product B</t>
  </si>
  <si>
    <t>Service C</t>
  </si>
  <si>
    <t>Service D</t>
  </si>
  <si>
    <t>Online Sales</t>
  </si>
  <si>
    <t>Consulting</t>
  </si>
  <si>
    <t>Licensing</t>
  </si>
  <si>
    <t>Other</t>
  </si>
  <si>
    <t>12-Month Sales Forecast</t>
  </si>
  <si>
    <t>Enter your projected and actual sales in the yellow cells. Totals and variance update automatically.</t>
  </si>
  <si>
    <t>SALES FORECAST</t>
  </si>
  <si>
    <t>Product / Service</t>
  </si>
  <si>
    <t>Annual Total</t>
  </si>
  <si>
    <t>% of Total</t>
  </si>
  <si>
    <t>Total Forecast</t>
  </si>
  <si>
    <t>ACTUAL SALES</t>
  </si>
  <si>
    <t>Total Actual</t>
  </si>
  <si>
    <t>VARIANCE ANALYSIS</t>
  </si>
  <si>
    <t>Variance ($)</t>
  </si>
  <si>
    <t>Variance (%)</t>
  </si>
  <si>
    <t>How to Use This Template</t>
  </si>
  <si>
    <t>A quick guide to getting the most from your Sales Forecast template.</t>
  </si>
  <si>
    <t>GETTING STARTED</t>
  </si>
  <si>
    <t>1. Go to the "Sales Forecast" sheet</t>
  </si>
  <si>
    <t>2. Replace the sample product/service names with your own in column A</t>
  </si>
  <si>
    <t>3. Enter your projected monthly revenue in the yellow cells under "Sales Forecast"</t>
  </si>
  <si>
    <t>4. As actual sales come in, enter them in the "Actual Sales" section below</t>
  </si>
  <si>
    <t>5. The Dashboard updates automatically with KPIs and charts</t>
  </si>
  <si>
    <t>UNDERSTANDING THE LAYOUT</t>
  </si>
  <si>
    <t>Sales Forecast: Your projected revenue for each product or service, month by month.</t>
  </si>
  <si>
    <t>Actual Sales: Real sales figures as they come in - enter these to track performance.</t>
  </si>
  <si>
    <t>Variance ($): The dollar difference between actual and forecast (positive means you beat the forecast).</t>
  </si>
  <si>
    <t>Variance (%): The percentage difference - useful for spotting trends across months.</t>
  </si>
  <si>
    <t>Annual Total: Sum of all 12 months for each product/service.</t>
  </si>
  <si>
    <t>% of Total: Each product/service as a share of total annual revenue.</t>
  </si>
  <si>
    <t>COLOR CODING</t>
  </si>
  <si>
    <t>Yellow cells with a gold border are editable inputs - enter your data here.</t>
  </si>
  <si>
    <t>Green-tinted cells are calculated results - formulas update automatically.</t>
  </si>
  <si>
    <t>Bold highlighted rows are section totals.</t>
  </si>
  <si>
    <t>Variance rows show green for positive (beat forecast) and red for negative (below forecast).</t>
  </si>
  <si>
    <t>UNDERSTANDING THE DASHBOARD</t>
  </si>
  <si>
    <t>Annual Forecast: Total projected revenue across all products and services.</t>
  </si>
  <si>
    <t>Monthly Average: Annual forecast divided by 12.</t>
  </si>
  <si>
    <t>Best Month: The month with the highest forecasted revenue.</t>
  </si>
  <si>
    <t>Growth Rate: How much revenue grows from January to December.</t>
  </si>
  <si>
    <t>Top Product/Service: The product or service with the highest annual forecast.</t>
  </si>
  <si>
    <t>YTD Actual vs Forecast: How actual sales compare to forecast (100% means on target).</t>
  </si>
  <si>
    <t>The bar chart compares monthly forecast against actual sales.</t>
  </si>
  <si>
    <t>The second chart shows revenue breakdown by product/service.</t>
  </si>
  <si>
    <t>CUSTOMIZING THE TEMPLATE</t>
  </si>
  <si>
    <t>Replace product/service names in column A to match your business.</t>
  </si>
  <si>
    <t>Add or remove rows if you have more or fewer revenue streams.</t>
  </si>
  <si>
    <t>If you add rows, update the Total Forecast SUM formula to cover the new range.</t>
  </si>
  <si>
    <t>The Actual Sales section mirrors the Forecast section - keep them aligned.</t>
  </si>
  <si>
    <t>TIPS FOR ACCURACY</t>
  </si>
  <si>
    <t>Start with your forecast at the beginning of the year or quarter.</t>
  </si>
  <si>
    <t>Update actual figures monthly as sales data becomes available.</t>
  </si>
  <si>
    <t>Review variance trends to improve future forecasts.</t>
  </si>
  <si>
    <t>Use the growth rate KPI to understand revenue trajectory.</t>
  </si>
  <si>
    <t>Compare product-level performance to identify which offerings drive the most revenue.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</si>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</sst>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6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indent="1"/>
      <protection locked="0"/>
    </xf>
    <xf numFmtId="164" fontId="17" fillId="3" borderId="5" xfId="0" applyNumberFormat="1" applyFont="1" applyFill="1" applyBorder="1" applyAlignment="1" applyProtection="1">
      <alignment horizontal="right" vertical="center"/>
      <protection locked="0"/>
    </xf>
    <xf numFmtId="164" fontId="18" fillId="4" borderId="6" xfId="0" applyNumberFormat="1" applyFont="1" applyFill="1" applyBorder="1" applyAlignment="1" applyProtection="1">
      <alignment horizontal="right" vertical="center"/>
    </xf>
    <xf numFmtId="165" fontId="17" fillId="0" borderId="7" xfId="0" applyNumberFormat="1" applyFont="1" applyBorder="1" applyAlignment="1" applyProtection="1">
      <alignment horizontal="right" vertical="center"/>
    </xf>
    <xf numFmtId="0" fontId="16" fillId="5" borderId="0" xfId="0" applyFont="1" applyFill="1" applyAlignment="1" applyProtection="1">
      <alignment horizontal="left" vertical="center" indent="1"/>
      <protection locked="0"/>
    </xf>
    <xf numFmtId="0" fontId="16" fillId="4" borderId="8" xfId="0" applyFont="1" applyFill="1" applyBorder="1" applyAlignment="1" applyProtection="1">
      <alignment horizontal="left" vertical="center" indent="1"/>
    </xf>
    <xf numFmtId="164" fontId="16" fillId="4" borderId="8" xfId="0" applyNumberFormat="1" applyFont="1" applyFill="1" applyBorder="1" applyAlignment="1" applyProtection="1">
      <alignment horizontal="right" vertical="center"/>
    </xf>
    <xf numFmtId="0" fontId="0" fillId="4" borderId="0" xfId="0" applyFill="1" applyProtection="1"/>
    <xf numFmtId="0" fontId="16" fillId="0" borderId="0" xfId="0" applyFont="1" applyAlignment="1" applyProtection="1">
      <alignment horizontal="left" vertical="center" indent="1"/>
    </xf>
    <xf numFmtId="0" fontId="0" fillId="0" borderId="0" xfId="0" applyProtection="1"/>
    <xf numFmtId="0" fontId="19" fillId="0" borderId="0" xfId="0" applyFont="1" applyAlignment="1" applyProtection="1">
      <alignment horizontal="left" vertical="center" indent="1"/>
    </xf>
    <xf numFmtId="165" fontId="18" fillId="4" borderId="6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4"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Forecast vs. Actual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Dashboard!$C$50:$N$50</c:f>
              <c:numCache>
                <c:formatCode>$#,##0</c:formatCode>
                <c:ptCount val="12"/>
                <c:pt idx="0">
                  <c:v>21700</c:v>
                </c:pt>
                <c:pt idx="1">
                  <c:v>20600</c:v>
                </c:pt>
                <c:pt idx="2">
                  <c:v>23500</c:v>
                </c:pt>
                <c:pt idx="3">
                  <c:v>22300</c:v>
                </c:pt>
                <c:pt idx="4">
                  <c:v>25100</c:v>
                </c:pt>
                <c:pt idx="5">
                  <c:v>24500</c:v>
                </c:pt>
                <c:pt idx="6">
                  <c:v>27900</c:v>
                </c:pt>
                <c:pt idx="7">
                  <c:v>25500</c:v>
                </c:pt>
                <c:pt idx="8">
                  <c:v>26400</c:v>
                </c:pt>
                <c:pt idx="9">
                  <c:v>23800</c:v>
                </c:pt>
                <c:pt idx="10">
                  <c:v>25300</c:v>
                </c:pt>
                <c:pt idx="11">
                  <c:v>24800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Dashboard!$C$51:$N$51</c:f>
              <c:numCache>
                <c:formatCode>$#,##0</c:formatCode>
                <c:ptCount val="12"/>
                <c:pt idx="0">
                  <c:v>21550</c:v>
                </c:pt>
                <c:pt idx="1">
                  <c:v>20650</c:v>
                </c:pt>
                <c:pt idx="2">
                  <c:v>24000</c:v>
                </c:pt>
                <c:pt idx="3">
                  <c:v>22600</c:v>
                </c:pt>
                <c:pt idx="4">
                  <c:v>25100</c:v>
                </c:pt>
                <c:pt idx="5">
                  <c:v>24000</c:v>
                </c:pt>
                <c:pt idx="6">
                  <c:v>28850</c:v>
                </c:pt>
                <c:pt idx="7">
                  <c:v>25050</c:v>
                </c:pt>
                <c:pt idx="8">
                  <c:v>26500</c:v>
                </c:pt>
                <c:pt idx="9">
                  <c:v>23700</c:v>
                </c:pt>
                <c:pt idx="10">
                  <c:v>25850</c:v>
                </c:pt>
                <c:pt idx="11">
                  <c:v>25650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Revenue by Product/Service (Forecast)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Dashboard!$B$52</c:f>
              <c:strCache>
                <c:ptCount val="1"/>
                <c:pt idx="0">
                  <c:v>Revenue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cat>
            <c:strRef>
              <c:f>Dashboard!$C$52:$J$52</c:f>
              <c:strCache>
                <c:ptCount val="8"/>
                <c:pt idx="0">
                  <c:v>Product A</c:v>
                </c:pt>
                <c:pt idx="1">
                  <c:v>Product B</c:v>
                </c:pt>
                <c:pt idx="2">
                  <c:v>Service C</c:v>
                </c:pt>
                <c:pt idx="3">
                  <c:v>Service D</c:v>
                </c:pt>
                <c:pt idx="4">
                  <c:v>Online Sales</c:v>
                </c:pt>
                <c:pt idx="5">
                  <c:v>Consulting</c:v>
                </c:pt>
                <c:pt idx="6">
                  <c:v>Licensing</c:v>
                </c:pt>
                <c:pt idx="7">
                  <c:v>Other</c:v>
                </c:pt>
              </c:strCache>
            </c:strRef>
          </c:cat>
          <c:val>
            <c:numRef>
              <c:f>Dashboard!$C$53:$J$53</c:f>
              <c:numCache>
                <c:formatCode>$#,##0</c:formatCode>
                <c:ptCount val="8"/>
                <c:pt idx="0">
                  <c:v>120500</c:v>
                </c:pt>
                <c:pt idx="1">
                  <c:v>60000</c:v>
                </c:pt>
                <c:pt idx="2">
                  <c:v>42000</c:v>
                </c:pt>
                <c:pt idx="3">
                  <c:v>24000</c:v>
                </c:pt>
                <c:pt idx="4">
                  <c:v>24500</c:v>
                </c:pt>
                <c:pt idx="5">
                  <c:v>12000</c:v>
                </c:pt>
                <c:pt idx="6">
                  <c:v>6000</c:v>
                </c:pt>
                <c:pt idx="7">
                  <c:v>2400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'Sales Forecast'!N14</f>
        <v>291400</v>
      </c>
      <c r="C5" s="5"/>
      <c r="E5" s="5">
        <f>'Sales Forecast'!N14/12</f>
        <v>24283</v>
      </c>
      <c r="F5" s="5"/>
      <c r="H5" s="6">
        <f>MAX('Sales Forecast'!B14:M14)</f>
        <v>27900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IF('Sales Forecast'!B14=0,0,('Sales Forecast'!M14-'Sales Forecast'!B14)/'Sales Forecast'!B14)</f>
        <v>0.14285714285714285</v>
      </c>
      <c r="C9" s="8"/>
      <c r="E9" s="9" t="str">
        <f>IF('Sales Forecast'!N6=MAX('Sales Forecast'!N6,'Sales Forecast'!N7,'Sales Forecast'!N8,'Sales Forecast'!N9,'Sales Forecast'!N10,'Sales Forecast'!N11,'Sales Forecast'!N12,'Sales Forecast'!N13),'Sales Forecast'!A6,IF('Sales Forecast'!N7=MAX('Sales Forecast'!N6,'Sales Forecast'!N7,'Sales Forecast'!N8,'Sales Forecast'!N9,'Sales Forecast'!N10,'Sales Forecast'!N11,'Sales Forecast'!N12,'Sales Forecast'!N13),'Sales Forecast'!A7,IF('Sales Forecast'!N8=MAX('Sales Forecast'!N6,'Sales Forecast'!N7,'Sales Forecast'!N8,'Sales Forecast'!N9,'Sales Forecast'!N10,'Sales Forecast'!N11,'Sales Forecast'!N12,'Sales Forecast'!N13),'Sales Forecast'!A8,IF('Sales Forecast'!N9=MAX('Sales Forecast'!N6,'Sales Forecast'!N7,'Sales Forecast'!N8,'Sales Forecast'!N9,'Sales Forecast'!N10,'Sales Forecast'!N11,'Sales Forecast'!N12,'Sales Forecast'!N13),'Sales Forecast'!A9,IF('Sales Forecast'!N10=MAX('Sales Forecast'!N6,'Sales Forecast'!N7,'Sales Forecast'!N8,'Sales Forecast'!N9,'Sales Forecast'!N10,'Sales Forecast'!N11,'Sales Forecast'!N12,'Sales Forecast'!N13),'Sales Forecast'!A10,IF('Sales Forecast'!N11=MAX('Sales Forecast'!N6,'Sales Forecast'!N7,'Sales Forecast'!N8,'Sales Forecast'!N9,'Sales Forecast'!N10,'Sales Forecast'!N11,'Sales Forecast'!N12,'Sales Forecast'!N13),'Sales Forecast'!A11,IF('Sales Forecast'!N12=MAX('Sales Forecast'!N6,'Sales Forecast'!N7,'Sales Forecast'!N8,'Sales Forecast'!N9,'Sales Forecast'!N10,'Sales Forecast'!N11,'Sales Forecast'!N12,'Sales Forecast'!N13),'Sales Forecast'!A12,IF('Sales Forecast'!N13=MAX('Sales Forecast'!N6,'Sales Forecast'!N7,'Sales Forecast'!N8,'Sales Forecast'!N9,'Sales Forecast'!N10,'Sales Forecast'!N11,'Sales Forecast'!N12,'Sales Forecast'!N13),'Sales Forecast'!A13,"Other"))))))))</f>
        <v>Product A</v>
      </c>
      <c r="F9" s="9"/>
      <c r="H9" s="8">
        <f>IF('Sales Forecast'!N14=0,0,'Sales Forecast'!N26/'Sales Forecast'!N14)</f>
        <v>1.007206588881263</v>
      </c>
      <c r="I9" s="8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16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2" t="s">
        <v>17</v>
      </c>
      <c r="B47" s="12"/>
      <c r="C47" s="12"/>
      <c r="D47" s="12"/>
      <c r="E47" s="12"/>
      <c r="F47" s="12"/>
      <c r="G47" s="12"/>
      <c r="H47" s="12"/>
      <c r="I47" s="12"/>
    </row>
    <row r="48" ht="20" customHeight="1" spans="1:9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</row>
    <row r="49" ht="1" customHeight="1" spans="2:14" x14ac:dyDescent="0.25">
      <c r="B49" s="14" t="s">
        <v>19</v>
      </c>
      <c r="C49" s="14" t="s">
        <v>20</v>
      </c>
      <c r="D49" s="14" t="s">
        <v>21</v>
      </c>
      <c r="E49" s="14" t="s">
        <v>22</v>
      </c>
      <c r="F49" s="14" t="s">
        <v>23</v>
      </c>
      <c r="G49" s="14" t="s">
        <v>24</v>
      </c>
      <c r="H49" s="14" t="s">
        <v>25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4" t="s">
        <v>31</v>
      </c>
    </row>
    <row r="50" ht="1" customHeight="1" spans="2:14" x14ac:dyDescent="0.25">
      <c r="B50" s="14" t="s">
        <v>32</v>
      </c>
      <c r="C50" s="14">
        <f>'Sales Forecast'!B14</f>
        <v>21700</v>
      </c>
      <c r="D50" s="14">
        <f>'Sales Forecast'!C14</f>
        <v>20600</v>
      </c>
      <c r="E50" s="14">
        <f>'Sales Forecast'!D14</f>
        <v>23500</v>
      </c>
      <c r="F50" s="14">
        <f>'Sales Forecast'!E14</f>
        <v>22300</v>
      </c>
      <c r="G50" s="14">
        <f>'Sales Forecast'!F14</f>
        <v>25100</v>
      </c>
      <c r="H50" s="14">
        <f>'Sales Forecast'!G14</f>
        <v>24500</v>
      </c>
      <c r="I50" s="14">
        <f>'Sales Forecast'!H14</f>
        <v>27900</v>
      </c>
      <c r="J50" s="14">
        <f>'Sales Forecast'!I14</f>
        <v>25500</v>
      </c>
      <c r="K50" s="14">
        <f>'Sales Forecast'!J14</f>
        <v>26400</v>
      </c>
      <c r="L50" s="14">
        <f>'Sales Forecast'!K14</f>
        <v>23800</v>
      </c>
      <c r="M50" s="14">
        <f>'Sales Forecast'!L14</f>
        <v>25300</v>
      </c>
      <c r="N50" s="14">
        <f>'Sales Forecast'!M14</f>
        <v>24800</v>
      </c>
    </row>
    <row r="51" ht="1" customHeight="1" spans="2:14" x14ac:dyDescent="0.25">
      <c r="B51" s="14" t="s">
        <v>33</v>
      </c>
      <c r="C51" s="14">
        <f>'Sales Forecast'!B26</f>
        <v>21550</v>
      </c>
      <c r="D51" s="14">
        <f>'Sales Forecast'!C26</f>
        <v>20650</v>
      </c>
      <c r="E51" s="14">
        <f>'Sales Forecast'!D26</f>
        <v>24000</v>
      </c>
      <c r="F51" s="14">
        <f>'Sales Forecast'!E26</f>
        <v>22600</v>
      </c>
      <c r="G51" s="14">
        <f>'Sales Forecast'!F26</f>
        <v>25100</v>
      </c>
      <c r="H51" s="14">
        <f>'Sales Forecast'!G26</f>
        <v>24000</v>
      </c>
      <c r="I51" s="14">
        <f>'Sales Forecast'!H26</f>
        <v>28850</v>
      </c>
      <c r="J51" s="14">
        <f>'Sales Forecast'!I26</f>
        <v>25050</v>
      </c>
      <c r="K51" s="14">
        <f>'Sales Forecast'!J26</f>
        <v>26500</v>
      </c>
      <c r="L51" s="14">
        <f>'Sales Forecast'!K26</f>
        <v>23700</v>
      </c>
      <c r="M51" s="14">
        <f>'Sales Forecast'!L26</f>
        <v>25850</v>
      </c>
      <c r="N51" s="14">
        <f>'Sales Forecast'!M26</f>
        <v>25650</v>
      </c>
    </row>
    <row r="52" ht="1" customHeight="1" spans="2:10" x14ac:dyDescent="0.25">
      <c r="B52" s="14" t="s">
        <v>34</v>
      </c>
      <c r="C52" s="14" t="s">
        <v>35</v>
      </c>
      <c r="D52" s="14" t="s">
        <v>36</v>
      </c>
      <c r="E52" s="14" t="s">
        <v>37</v>
      </c>
      <c r="F52" s="14" t="s">
        <v>38</v>
      </c>
      <c r="G52" s="14" t="s">
        <v>39</v>
      </c>
      <c r="H52" s="14" t="s">
        <v>40</v>
      </c>
      <c r="I52" s="14" t="s">
        <v>41</v>
      </c>
      <c r="J52" s="14" t="s">
        <v>42</v>
      </c>
    </row>
    <row r="53" ht="1" customHeight="1" spans="3:10" x14ac:dyDescent="0.25">
      <c r="C53" s="14">
        <f>'Sales Forecast'!N6</f>
        <v>120500</v>
      </c>
      <c r="D53" s="14">
        <f>'Sales Forecast'!N7</f>
        <v>60000</v>
      </c>
      <c r="E53" s="14">
        <f>'Sales Forecast'!N8</f>
        <v>42000</v>
      </c>
      <c r="F53" s="14">
        <f>'Sales Forecast'!N9</f>
        <v>24000</v>
      </c>
      <c r="G53" s="14">
        <f>'Sales Forecast'!N10</f>
        <v>24500</v>
      </c>
      <c r="H53" s="14">
        <f>'Sales Forecast'!N11</f>
        <v>12000</v>
      </c>
      <c r="I53" s="14">
        <f>'Sales Forecast'!N12</f>
        <v>6000</v>
      </c>
      <c r="J53" s="14">
        <f>'Sales Forecast'!N13</f>
        <v>2400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O35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13" width="11" customWidth="1"/>
    <col min="14" max="14" width="14" customWidth="1"/>
    <col min="15" max="15" width="10" customWidth="1"/>
  </cols>
  <sheetData>
    <row r="1" ht="48" customHeight="1" spans="1:15" x14ac:dyDescent="0.25">
      <c r="A1" s="15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24" customHeight="1" spans="1:15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14" customHeight="1" x14ac:dyDescent="0.25"/>
    <row r="4" ht="28" customHeight="1" spans="1:15" x14ac:dyDescent="0.25">
      <c r="A4" s="10" t="s">
        <v>45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ht="32" customHeight="1" spans="1:15" x14ac:dyDescent="0.25">
      <c r="A5" s="17" t="s">
        <v>46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24</v>
      </c>
      <c r="G5" s="18" t="s">
        <v>25</v>
      </c>
      <c r="H5" s="18" t="s">
        <v>26</v>
      </c>
      <c r="I5" s="18" t="s">
        <v>27</v>
      </c>
      <c r="J5" s="18" t="s">
        <v>28</v>
      </c>
      <c r="K5" s="18" t="s">
        <v>29</v>
      </c>
      <c r="L5" s="18" t="s">
        <v>30</v>
      </c>
      <c r="M5" s="18" t="s">
        <v>31</v>
      </c>
      <c r="N5" s="18" t="s">
        <v>47</v>
      </c>
      <c r="O5" s="18" t="s">
        <v>48</v>
      </c>
    </row>
    <row r="6" ht="26" customHeight="1" spans="1:15" x14ac:dyDescent="0.25">
      <c r="A6" s="19" t="s">
        <v>35</v>
      </c>
      <c r="B6" s="20">
        <v>8000</v>
      </c>
      <c r="C6" s="20">
        <v>8500</v>
      </c>
      <c r="D6" s="20">
        <v>9000</v>
      </c>
      <c r="E6" s="20">
        <v>9500</v>
      </c>
      <c r="F6" s="20">
        <v>10000</v>
      </c>
      <c r="G6" s="20">
        <v>11000</v>
      </c>
      <c r="H6" s="20">
        <v>12000</v>
      </c>
      <c r="I6" s="20">
        <v>11500</v>
      </c>
      <c r="J6" s="20">
        <v>10500</v>
      </c>
      <c r="K6" s="20">
        <v>10000</v>
      </c>
      <c r="L6" s="20">
        <v>9500</v>
      </c>
      <c r="M6" s="20">
        <v>11000</v>
      </c>
      <c r="N6" s="21">
        <f>SUM(B6:M6)</f>
        <v>120500</v>
      </c>
      <c r="O6" s="22">
        <f>IF(N14=0,0,N6/N14)</f>
        <v>0.4135209334248456</v>
      </c>
    </row>
    <row r="7" ht="26" customHeight="1" spans="1:15" x14ac:dyDescent="0.25">
      <c r="A7" s="23" t="s">
        <v>36</v>
      </c>
      <c r="B7" s="20">
        <v>5000</v>
      </c>
      <c r="C7" s="20">
        <v>5000</v>
      </c>
      <c r="D7" s="20">
        <v>5000</v>
      </c>
      <c r="E7" s="20">
        <v>5000</v>
      </c>
      <c r="F7" s="20">
        <v>5000</v>
      </c>
      <c r="G7" s="20">
        <v>5000</v>
      </c>
      <c r="H7" s="20">
        <v>5000</v>
      </c>
      <c r="I7" s="20">
        <v>5000</v>
      </c>
      <c r="J7" s="20">
        <v>5000</v>
      </c>
      <c r="K7" s="20">
        <v>5000</v>
      </c>
      <c r="L7" s="20">
        <v>5000</v>
      </c>
      <c r="M7" s="20">
        <v>5000</v>
      </c>
      <c r="N7" s="21">
        <f>SUM(B7:M7)</f>
        <v>60000</v>
      </c>
      <c r="O7" s="22">
        <f>IF(N14=0,0,N7/N14)</f>
        <v>0.2059025394646534</v>
      </c>
    </row>
    <row r="8" ht="26" customHeight="1" spans="1:15" x14ac:dyDescent="0.25">
      <c r="A8" s="19" t="s">
        <v>37</v>
      </c>
      <c r="B8" s="20">
        <v>3000</v>
      </c>
      <c r="C8" s="20">
        <v>3200</v>
      </c>
      <c r="D8" s="20">
        <v>3400</v>
      </c>
      <c r="E8" s="20">
        <v>3500</v>
      </c>
      <c r="F8" s="20">
        <v>3600</v>
      </c>
      <c r="G8" s="20">
        <v>3800</v>
      </c>
      <c r="H8" s="20">
        <v>4000</v>
      </c>
      <c r="I8" s="20">
        <v>3900</v>
      </c>
      <c r="J8" s="20">
        <v>3700</v>
      </c>
      <c r="K8" s="20">
        <v>3500</v>
      </c>
      <c r="L8" s="20">
        <v>3300</v>
      </c>
      <c r="M8" s="20">
        <v>3100</v>
      </c>
      <c r="N8" s="21">
        <f>SUM(B8:M8)</f>
        <v>42000</v>
      </c>
      <c r="O8" s="22">
        <f>IF(N14=0,0,N8/N14)</f>
        <v>0.1441317776252574</v>
      </c>
    </row>
    <row r="9" ht="26" customHeight="1" spans="1:15" x14ac:dyDescent="0.25">
      <c r="A9" s="23" t="s">
        <v>38</v>
      </c>
      <c r="B9" s="20">
        <v>2000</v>
      </c>
      <c r="C9" s="20">
        <v>2000</v>
      </c>
      <c r="D9" s="20">
        <v>2000</v>
      </c>
      <c r="E9" s="20">
        <v>2000</v>
      </c>
      <c r="F9" s="20">
        <v>2000</v>
      </c>
      <c r="G9" s="20">
        <v>2000</v>
      </c>
      <c r="H9" s="20">
        <v>2000</v>
      </c>
      <c r="I9" s="20">
        <v>2000</v>
      </c>
      <c r="J9" s="20">
        <v>2000</v>
      </c>
      <c r="K9" s="20">
        <v>2000</v>
      </c>
      <c r="L9" s="20">
        <v>2000</v>
      </c>
      <c r="M9" s="20">
        <v>2000</v>
      </c>
      <c r="N9" s="21">
        <f>SUM(B9:M9)</f>
        <v>24000</v>
      </c>
      <c r="O9" s="22">
        <f>IF(N14=0,0,N9/N14)</f>
        <v>0.08236101578586136</v>
      </c>
    </row>
    <row r="10" ht="26" customHeight="1" spans="1:15" x14ac:dyDescent="0.25">
      <c r="A10" s="19" t="s">
        <v>39</v>
      </c>
      <c r="B10" s="20">
        <v>1000</v>
      </c>
      <c r="C10" s="20">
        <v>1200</v>
      </c>
      <c r="D10" s="20">
        <v>1400</v>
      </c>
      <c r="E10" s="20">
        <v>1600</v>
      </c>
      <c r="F10" s="20">
        <v>1800</v>
      </c>
      <c r="G10" s="20">
        <v>2000</v>
      </c>
      <c r="H10" s="20">
        <v>2200</v>
      </c>
      <c r="I10" s="20">
        <v>2400</v>
      </c>
      <c r="J10" s="20">
        <v>2500</v>
      </c>
      <c r="K10" s="20">
        <v>2600</v>
      </c>
      <c r="L10" s="20">
        <v>2800</v>
      </c>
      <c r="M10" s="20">
        <v>3000</v>
      </c>
      <c r="N10" s="21">
        <f>SUM(B10:M10)</f>
        <v>24500</v>
      </c>
      <c r="O10" s="22">
        <f>IF(N14=0,0,N10/N14)</f>
        <v>0.08407687028140014</v>
      </c>
    </row>
    <row r="11" ht="26" customHeight="1" spans="1:15" x14ac:dyDescent="0.25">
      <c r="A11" s="23" t="s">
        <v>40</v>
      </c>
      <c r="B11" s="20">
        <v>2000</v>
      </c>
      <c r="C11" s="20">
        <v>0</v>
      </c>
      <c r="D11" s="20">
        <v>2000</v>
      </c>
      <c r="E11" s="20">
        <v>0</v>
      </c>
      <c r="F11" s="20">
        <v>2000</v>
      </c>
      <c r="G11" s="20">
        <v>0</v>
      </c>
      <c r="H11" s="20">
        <v>2000</v>
      </c>
      <c r="I11" s="20">
        <v>0</v>
      </c>
      <c r="J11" s="20">
        <v>2000</v>
      </c>
      <c r="K11" s="20">
        <v>0</v>
      </c>
      <c r="L11" s="20">
        <v>2000</v>
      </c>
      <c r="M11" s="20">
        <v>0</v>
      </c>
      <c r="N11" s="21">
        <f>SUM(B11:M11)</f>
        <v>12000</v>
      </c>
      <c r="O11" s="22">
        <f>IF(N14=0,0,N11/N14)</f>
        <v>0.04118050789293068</v>
      </c>
    </row>
    <row r="12" ht="26" customHeight="1" spans="1:15" x14ac:dyDescent="0.25">
      <c r="A12" s="19" t="s">
        <v>41</v>
      </c>
      <c r="B12" s="20">
        <v>500</v>
      </c>
      <c r="C12" s="20">
        <v>500</v>
      </c>
      <c r="D12" s="20">
        <v>500</v>
      </c>
      <c r="E12" s="20">
        <v>500</v>
      </c>
      <c r="F12" s="20">
        <v>500</v>
      </c>
      <c r="G12" s="20">
        <v>500</v>
      </c>
      <c r="H12" s="20">
        <v>500</v>
      </c>
      <c r="I12" s="20">
        <v>500</v>
      </c>
      <c r="J12" s="20">
        <v>500</v>
      </c>
      <c r="K12" s="20">
        <v>500</v>
      </c>
      <c r="L12" s="20">
        <v>500</v>
      </c>
      <c r="M12" s="20">
        <v>500</v>
      </c>
      <c r="N12" s="21">
        <f>SUM(B12:M12)</f>
        <v>6000</v>
      </c>
      <c r="O12" s="22">
        <f>IF(N14=0,0,N12/N14)</f>
        <v>0.02059025394646534</v>
      </c>
    </row>
    <row r="13" ht="26" customHeight="1" spans="1:15" x14ac:dyDescent="0.25">
      <c r="A13" s="23" t="s">
        <v>42</v>
      </c>
      <c r="B13" s="20">
        <v>200</v>
      </c>
      <c r="C13" s="20">
        <v>200</v>
      </c>
      <c r="D13" s="20">
        <v>200</v>
      </c>
      <c r="E13" s="20">
        <v>200</v>
      </c>
      <c r="F13" s="20">
        <v>200</v>
      </c>
      <c r="G13" s="20">
        <v>200</v>
      </c>
      <c r="H13" s="20">
        <v>200</v>
      </c>
      <c r="I13" s="20">
        <v>200</v>
      </c>
      <c r="J13" s="20">
        <v>200</v>
      </c>
      <c r="K13" s="20">
        <v>200</v>
      </c>
      <c r="L13" s="20">
        <v>200</v>
      </c>
      <c r="M13" s="20">
        <v>200</v>
      </c>
      <c r="N13" s="21">
        <f>SUM(B13:M13)</f>
        <v>2400</v>
      </c>
      <c r="O13" s="22">
        <f>IF(N14=0,0,N13/N14)</f>
        <v>0.008236101578586136</v>
      </c>
    </row>
    <row r="14" ht="26" customHeight="1" spans="1:15" x14ac:dyDescent="0.25">
      <c r="A14" s="24" t="s">
        <v>49</v>
      </c>
      <c r="B14" s="25">
        <f>SUM(B6:B13)</f>
        <v>21700</v>
      </c>
      <c r="C14" s="25">
        <f>SUM(C6:C13)</f>
        <v>20600</v>
      </c>
      <c r="D14" s="25">
        <f>SUM(D6:D13)</f>
        <v>23500</v>
      </c>
      <c r="E14" s="25">
        <f>SUM(E6:E13)</f>
        <v>22300</v>
      </c>
      <c r="F14" s="25">
        <f>SUM(F6:F13)</f>
        <v>25100</v>
      </c>
      <c r="G14" s="25">
        <f>SUM(G6:G13)</f>
        <v>24500</v>
      </c>
      <c r="H14" s="25">
        <f>SUM(H6:H13)</f>
        <v>27900</v>
      </c>
      <c r="I14" s="25">
        <f>SUM(I6:I13)</f>
        <v>25500</v>
      </c>
      <c r="J14" s="25">
        <f>SUM(J6:J13)</f>
        <v>26400</v>
      </c>
      <c r="K14" s="25">
        <f>SUM(K6:K13)</f>
        <v>23800</v>
      </c>
      <c r="L14" s="25">
        <f>SUM(L6:L13)</f>
        <v>25300</v>
      </c>
      <c r="M14" s="25">
        <f>SUM(M6:M13)</f>
        <v>24800</v>
      </c>
      <c r="N14" s="25">
        <f>SUM(B14:M14)</f>
        <v>291400</v>
      </c>
      <c r="O14" s="26" t="s">
        <v>19</v>
      </c>
    </row>
    <row r="15" ht="14" customHeight="1" x14ac:dyDescent="0.25"/>
    <row r="16" ht="28" customHeight="1" spans="1:15" x14ac:dyDescent="0.25">
      <c r="A16" s="10" t="s">
        <v>50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ht="32" customHeight="1" spans="1:15" x14ac:dyDescent="0.25">
      <c r="A17" s="17" t="s">
        <v>46</v>
      </c>
      <c r="B17" s="18" t="s">
        <v>20</v>
      </c>
      <c r="C17" s="18" t="s">
        <v>21</v>
      </c>
      <c r="D17" s="18" t="s">
        <v>22</v>
      </c>
      <c r="E17" s="18" t="s">
        <v>23</v>
      </c>
      <c r="F17" s="18" t="s">
        <v>24</v>
      </c>
      <c r="G17" s="18" t="s">
        <v>25</v>
      </c>
      <c r="H17" s="18" t="s">
        <v>26</v>
      </c>
      <c r="I17" s="18" t="s">
        <v>27</v>
      </c>
      <c r="J17" s="18" t="s">
        <v>28</v>
      </c>
      <c r="K17" s="18" t="s">
        <v>29</v>
      </c>
      <c r="L17" s="18" t="s">
        <v>30</v>
      </c>
      <c r="M17" s="18" t="s">
        <v>31</v>
      </c>
      <c r="N17" s="18" t="s">
        <v>47</v>
      </c>
      <c r="O17" s="18" t="s">
        <v>48</v>
      </c>
    </row>
    <row r="18" ht="26" customHeight="1" spans="1:15" x14ac:dyDescent="0.25">
      <c r="A18" s="19" t="s">
        <v>35</v>
      </c>
      <c r="B18" s="20">
        <v>7800</v>
      </c>
      <c r="C18" s="20">
        <v>8700</v>
      </c>
      <c r="D18" s="20">
        <v>8800</v>
      </c>
      <c r="E18" s="20">
        <v>9800</v>
      </c>
      <c r="F18" s="20">
        <v>10200</v>
      </c>
      <c r="G18" s="20">
        <v>10500</v>
      </c>
      <c r="H18" s="20">
        <v>12500</v>
      </c>
      <c r="I18" s="20">
        <v>11000</v>
      </c>
      <c r="J18" s="20">
        <v>10800</v>
      </c>
      <c r="K18" s="20">
        <v>9500</v>
      </c>
      <c r="L18" s="20">
        <v>9800</v>
      </c>
      <c r="M18" s="20">
        <v>11500</v>
      </c>
      <c r="N18" s="21">
        <f>SUM(B18:M18)</f>
        <v>120900</v>
      </c>
      <c r="O18" s="22">
        <f>IF(N26=0,0,N18/N26)</f>
        <v>0.4119250425894378</v>
      </c>
    </row>
    <row r="19" ht="26" customHeight="1" spans="1:15" x14ac:dyDescent="0.25">
      <c r="A19" s="23" t="s">
        <v>36</v>
      </c>
      <c r="B19" s="20">
        <v>4800</v>
      </c>
      <c r="C19" s="20">
        <v>5200</v>
      </c>
      <c r="D19" s="20">
        <v>4900</v>
      </c>
      <c r="E19" s="20">
        <v>5100</v>
      </c>
      <c r="F19" s="20">
        <v>5200</v>
      </c>
      <c r="G19" s="20">
        <v>4800</v>
      </c>
      <c r="H19" s="20">
        <v>5100</v>
      </c>
      <c r="I19" s="20">
        <v>5000</v>
      </c>
      <c r="J19" s="20">
        <v>4700</v>
      </c>
      <c r="K19" s="20">
        <v>5300</v>
      </c>
      <c r="L19" s="20">
        <v>4900</v>
      </c>
      <c r="M19" s="20">
        <v>5100</v>
      </c>
      <c r="N19" s="21">
        <f>SUM(B19:M19)</f>
        <v>60100</v>
      </c>
      <c r="O19" s="22">
        <f>IF(N26=0,0,N19/N26)</f>
        <v>0.20477001703577513</v>
      </c>
    </row>
    <row r="20" ht="26" customHeight="1" spans="1:15" x14ac:dyDescent="0.25">
      <c r="A20" s="19" t="s">
        <v>37</v>
      </c>
      <c r="B20" s="20">
        <v>3100</v>
      </c>
      <c r="C20" s="20">
        <v>3000</v>
      </c>
      <c r="D20" s="20">
        <v>3500</v>
      </c>
      <c r="E20" s="20">
        <v>3400</v>
      </c>
      <c r="F20" s="20">
        <v>3700</v>
      </c>
      <c r="G20" s="20">
        <v>3900</v>
      </c>
      <c r="H20" s="20">
        <v>3800</v>
      </c>
      <c r="I20" s="20">
        <v>4000</v>
      </c>
      <c r="J20" s="20">
        <v>3600</v>
      </c>
      <c r="K20" s="20">
        <v>3600</v>
      </c>
      <c r="L20" s="20">
        <v>3200</v>
      </c>
      <c r="M20" s="20">
        <v>3200</v>
      </c>
      <c r="N20" s="21">
        <f>SUM(B20:M20)</f>
        <v>42000</v>
      </c>
      <c r="O20" s="22">
        <f>IF(N26=0,0,N20/N26)</f>
        <v>0.14310051107325383</v>
      </c>
    </row>
    <row r="21" ht="26" customHeight="1" spans="1:15" x14ac:dyDescent="0.25">
      <c r="A21" s="23" t="s">
        <v>38</v>
      </c>
      <c r="B21" s="20">
        <v>2100</v>
      </c>
      <c r="C21" s="20">
        <v>1900</v>
      </c>
      <c r="D21" s="20">
        <v>2100</v>
      </c>
      <c r="E21" s="20">
        <v>1800</v>
      </c>
      <c r="F21" s="20">
        <v>2200</v>
      </c>
      <c r="G21" s="20">
        <v>2000</v>
      </c>
      <c r="H21" s="20">
        <v>1900</v>
      </c>
      <c r="I21" s="20">
        <v>2100</v>
      </c>
      <c r="J21" s="20">
        <v>2000</v>
      </c>
      <c r="K21" s="20">
        <v>2100</v>
      </c>
      <c r="L21" s="20">
        <v>1900</v>
      </c>
      <c r="M21" s="20">
        <v>2000</v>
      </c>
      <c r="N21" s="21">
        <f>SUM(B21:M21)</f>
        <v>24100</v>
      </c>
      <c r="O21" s="22">
        <f>IF(N26=0,0,N21/N26)</f>
        <v>0.08211243611584328</v>
      </c>
    </row>
    <row r="22" ht="26" customHeight="1" spans="1:15" x14ac:dyDescent="0.25">
      <c r="A22" s="19" t="s">
        <v>39</v>
      </c>
      <c r="B22" s="20">
        <v>1100</v>
      </c>
      <c r="C22" s="20">
        <v>1100</v>
      </c>
      <c r="D22" s="20">
        <v>1500</v>
      </c>
      <c r="E22" s="20">
        <v>1700</v>
      </c>
      <c r="F22" s="20">
        <v>1700</v>
      </c>
      <c r="G22" s="20">
        <v>2100</v>
      </c>
      <c r="H22" s="20">
        <v>2300</v>
      </c>
      <c r="I22" s="20">
        <v>2300</v>
      </c>
      <c r="J22" s="20">
        <v>2600</v>
      </c>
      <c r="K22" s="20">
        <v>2500</v>
      </c>
      <c r="L22" s="20">
        <v>2900</v>
      </c>
      <c r="M22" s="20">
        <v>3100</v>
      </c>
      <c r="N22" s="21">
        <f>SUM(B22:M22)</f>
        <v>24900</v>
      </c>
      <c r="O22" s="22">
        <f>IF(N26=0,0,N22/N26)</f>
        <v>0.0848381601362862</v>
      </c>
    </row>
    <row r="23" ht="26" customHeight="1" spans="1:15" x14ac:dyDescent="0.25">
      <c r="A23" s="23" t="s">
        <v>40</v>
      </c>
      <c r="B23" s="20">
        <v>2000</v>
      </c>
      <c r="C23" s="20">
        <v>0</v>
      </c>
      <c r="D23" s="20">
        <v>2500</v>
      </c>
      <c r="E23" s="20">
        <v>0</v>
      </c>
      <c r="F23" s="20">
        <v>1500</v>
      </c>
      <c r="G23" s="20">
        <v>0</v>
      </c>
      <c r="H23" s="20">
        <v>2500</v>
      </c>
      <c r="I23" s="20">
        <v>0</v>
      </c>
      <c r="J23" s="20">
        <v>2000</v>
      </c>
      <c r="K23" s="20">
        <v>0</v>
      </c>
      <c r="L23" s="20">
        <v>2500</v>
      </c>
      <c r="M23" s="20">
        <v>0</v>
      </c>
      <c r="N23" s="21">
        <f>SUM(B23:M23)</f>
        <v>13000</v>
      </c>
      <c r="O23" s="22">
        <f>IF(N26=0,0,N23/N26)</f>
        <v>0.044293015332197615</v>
      </c>
    </row>
    <row r="24" ht="26" customHeight="1" spans="1:15" x14ac:dyDescent="0.25">
      <c r="A24" s="19" t="s">
        <v>41</v>
      </c>
      <c r="B24" s="20">
        <v>500</v>
      </c>
      <c r="C24" s="20">
        <v>500</v>
      </c>
      <c r="D24" s="20">
        <v>500</v>
      </c>
      <c r="E24" s="20">
        <v>500</v>
      </c>
      <c r="F24" s="20">
        <v>500</v>
      </c>
      <c r="G24" s="20">
        <v>500</v>
      </c>
      <c r="H24" s="20">
        <v>500</v>
      </c>
      <c r="I24" s="20">
        <v>500</v>
      </c>
      <c r="J24" s="20">
        <v>500</v>
      </c>
      <c r="K24" s="20">
        <v>500</v>
      </c>
      <c r="L24" s="20">
        <v>500</v>
      </c>
      <c r="M24" s="20">
        <v>500</v>
      </c>
      <c r="N24" s="21">
        <f>SUM(B24:M24)</f>
        <v>6000</v>
      </c>
      <c r="O24" s="22">
        <f>IF(N26=0,0,N24/N26)</f>
        <v>0.020442930153321975</v>
      </c>
    </row>
    <row r="25" ht="26" customHeight="1" spans="1:15" x14ac:dyDescent="0.25">
      <c r="A25" s="23" t="s">
        <v>42</v>
      </c>
      <c r="B25" s="20">
        <v>150</v>
      </c>
      <c r="C25" s="20">
        <v>250</v>
      </c>
      <c r="D25" s="20">
        <v>200</v>
      </c>
      <c r="E25" s="20">
        <v>300</v>
      </c>
      <c r="F25" s="20">
        <v>100</v>
      </c>
      <c r="G25" s="20">
        <v>200</v>
      </c>
      <c r="H25" s="20">
        <v>250</v>
      </c>
      <c r="I25" s="20">
        <v>150</v>
      </c>
      <c r="J25" s="20">
        <v>300</v>
      </c>
      <c r="K25" s="20">
        <v>200</v>
      </c>
      <c r="L25" s="20">
        <v>150</v>
      </c>
      <c r="M25" s="20">
        <v>250</v>
      </c>
      <c r="N25" s="21">
        <f>SUM(B25:M25)</f>
        <v>2500</v>
      </c>
      <c r="O25" s="22">
        <f>IF(N26=0,0,N25/N26)</f>
        <v>0.008517887563884156</v>
      </c>
    </row>
    <row r="26" ht="26" customHeight="1" spans="1:15" x14ac:dyDescent="0.25">
      <c r="A26" s="24" t="s">
        <v>51</v>
      </c>
      <c r="B26" s="25">
        <f>SUM(B18:B25)</f>
        <v>21550</v>
      </c>
      <c r="C26" s="25">
        <f>SUM(C18:C25)</f>
        <v>20650</v>
      </c>
      <c r="D26" s="25">
        <f>SUM(D18:D25)</f>
        <v>24000</v>
      </c>
      <c r="E26" s="25">
        <f>SUM(E18:E25)</f>
        <v>22600</v>
      </c>
      <c r="F26" s="25">
        <f>SUM(F18:F25)</f>
        <v>25100</v>
      </c>
      <c r="G26" s="25">
        <f>SUM(G18:G25)</f>
        <v>24000</v>
      </c>
      <c r="H26" s="25">
        <f>SUM(H18:H25)</f>
        <v>28850</v>
      </c>
      <c r="I26" s="25">
        <f>SUM(I18:I25)</f>
        <v>25050</v>
      </c>
      <c r="J26" s="25">
        <f>SUM(J18:J25)</f>
        <v>26500</v>
      </c>
      <c r="K26" s="25">
        <f>SUM(K18:K25)</f>
        <v>23700</v>
      </c>
      <c r="L26" s="25">
        <f>SUM(L18:L25)</f>
        <v>25850</v>
      </c>
      <c r="M26" s="25">
        <f>SUM(M18:M25)</f>
        <v>25650</v>
      </c>
      <c r="N26" s="25">
        <f>SUM(B26:M26)</f>
        <v>293500</v>
      </c>
      <c r="O26" s="26" t="s">
        <v>19</v>
      </c>
    </row>
    <row r="27" ht="14" customHeight="1" x14ac:dyDescent="0.25"/>
    <row r="28" ht="28" customHeight="1" spans="1:15" x14ac:dyDescent="0.25">
      <c r="A28" s="10" t="s">
        <v>52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ht="32" customHeight="1" spans="1:15" x14ac:dyDescent="0.25">
      <c r="A29" s="17" t="s">
        <v>46</v>
      </c>
      <c r="B29" s="18" t="s">
        <v>20</v>
      </c>
      <c r="C29" s="18" t="s">
        <v>21</v>
      </c>
      <c r="D29" s="18" t="s">
        <v>22</v>
      </c>
      <c r="E29" s="18" t="s">
        <v>23</v>
      </c>
      <c r="F29" s="18" t="s">
        <v>24</v>
      </c>
      <c r="G29" s="18" t="s">
        <v>25</v>
      </c>
      <c r="H29" s="18" t="s">
        <v>26</v>
      </c>
      <c r="I29" s="18" t="s">
        <v>27</v>
      </c>
      <c r="J29" s="18" t="s">
        <v>28</v>
      </c>
      <c r="K29" s="18" t="s">
        <v>29</v>
      </c>
      <c r="L29" s="18" t="s">
        <v>30</v>
      </c>
      <c r="M29" s="18" t="s">
        <v>31</v>
      </c>
      <c r="N29" s="18" t="s">
        <v>47</v>
      </c>
      <c r="O29" s="18" t="s">
        <v>19</v>
      </c>
    </row>
    <row r="30" ht="26" customHeight="1" spans="1:15" x14ac:dyDescent="0.25">
      <c r="A30" s="27" t="s">
        <v>53</v>
      </c>
      <c r="B30" s="21">
        <f>B26-B14</f>
        <v>-150</v>
      </c>
      <c r="C30" s="21">
        <f>C26-C14</f>
        <v>50</v>
      </c>
      <c r="D30" s="21">
        <f>D26-D14</f>
        <v>500</v>
      </c>
      <c r="E30" s="21">
        <f>E26-E14</f>
        <v>300</v>
      </c>
      <c r="F30" s="21">
        <f>F26-F14</f>
        <v>0</v>
      </c>
      <c r="G30" s="21">
        <f>G26-G14</f>
        <v>-500</v>
      </c>
      <c r="H30" s="21">
        <f>H26-H14</f>
        <v>950</v>
      </c>
      <c r="I30" s="21">
        <f>I26-I14</f>
        <v>-450</v>
      </c>
      <c r="J30" s="21">
        <f>J26-J14</f>
        <v>100</v>
      </c>
      <c r="K30" s="21">
        <f>K26-K14</f>
        <v>-100</v>
      </c>
      <c r="L30" s="21">
        <f>L26-L14</f>
        <v>550</v>
      </c>
      <c r="M30" s="21">
        <f>M26-M14</f>
        <v>850</v>
      </c>
      <c r="N30" s="21">
        <f>SUM(B30:M30)</f>
        <v>2100</v>
      </c>
      <c r="O30" s="28" t="s">
        <v>19</v>
      </c>
    </row>
    <row r="31" ht="26" customHeight="1" spans="1:15" x14ac:dyDescent="0.25">
      <c r="A31" s="29" t="s">
        <v>54</v>
      </c>
      <c r="B31" s="22">
        <f>IFERROR(IF(B14=0,0,(B26-B14)/B14),0)</f>
        <v>-0.0069124423963133645</v>
      </c>
      <c r="C31" s="22">
        <f>IFERROR(IF(C14=0,0,(C26-C14)/C14),0)</f>
        <v>0.0024271844660194173</v>
      </c>
      <c r="D31" s="22">
        <f>IFERROR(IF(D14=0,0,(D26-D14)/D14),0)</f>
        <v>0.02127659574468085</v>
      </c>
      <c r="E31" s="22">
        <f>IFERROR(IF(E14=0,0,(E26-E14)/E14),0)</f>
        <v>0.013452914798206279</v>
      </c>
      <c r="F31" s="22">
        <f>IFERROR(IF(F14=0,0,(F26-F14)/F14),0)</f>
        <v>0</v>
      </c>
      <c r="G31" s="22">
        <f>IFERROR(IF(G14=0,0,(G26-G14)/G14),0)</f>
        <v>-0.02040816326530612</v>
      </c>
      <c r="H31" s="22">
        <f>IFERROR(IF(H14=0,0,(H26-H14)/H14),0)</f>
        <v>0.034050179211469536</v>
      </c>
      <c r="I31" s="22">
        <f>IFERROR(IF(I14=0,0,(I26-I14)/I14),0)</f>
        <v>-0.01764705882352941</v>
      </c>
      <c r="J31" s="22">
        <f>IFERROR(IF(J14=0,0,(J26-J14)/J14),0)</f>
        <v>0.003787878787878788</v>
      </c>
      <c r="K31" s="22">
        <f>IFERROR(IF(K14=0,0,(K26-K14)/K14),0)</f>
        <v>-0.004201680672268907</v>
      </c>
      <c r="L31" s="22">
        <f>IFERROR(IF(L14=0,0,(L26-L14)/L14),0)</f>
        <v>0.021739130434782608</v>
      </c>
      <c r="M31" s="22">
        <f>IFERROR(IF(M14=0,0,(M26-M14)/M14),0)</f>
        <v>0.034274193548387094</v>
      </c>
      <c r="N31" s="30">
        <f>IFERROR(IF(N14=0,0,(N26-N14)/N14),0)</f>
        <v>0.007206588881262869</v>
      </c>
      <c r="O31" s="28" t="s">
        <v>19</v>
      </c>
    </row>
    <row r="32" ht="10" customHeight="1" x14ac:dyDescent="0.25"/>
    <row r="33" ht="6" customHeight="1" x14ac:dyDescent="0.25"/>
    <row r="34" ht="20" customHeight="1" spans="1:15" x14ac:dyDescent="0.25">
      <c r="A34" s="12" t="s">
        <v>17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ht="20" customHeight="1" spans="1:15" x14ac:dyDescent="0.25">
      <c r="A35" s="13" t="s">
        <v>18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</sheetData>
  <sheetProtection sheet="1"/>
  <mergeCells count="4">
    <mergeCell ref="A1:O1"/>
    <mergeCell ref="A2:O2"/>
    <mergeCell ref="A34:O34"/>
    <mergeCell ref="A35:O35"/>
  </mergeCells>
  <conditionalFormatting sqref="B30:O30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B31:O31">
    <cfRule type="cellIs" dxfId="2" priority="3" operator="lessThan">
      <formula>0</formula>
    </cfRule>
    <cfRule type="cellIs" dxfId="3" priority="4" operator="greaterThan">
      <formula>0</formula>
    </cfRule>
  </conditionalFormatting>
  <hyperlinks>
    <hyperlink ref="A3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1" t="s">
        <v>55</v>
      </c>
    </row>
    <row r="2" ht="20" customHeight="1" spans="2:2" x14ac:dyDescent="0.25">
      <c r="B2" s="32" t="s">
        <v>56</v>
      </c>
    </row>
    <row r="3" ht="16" customHeight="1" x14ac:dyDescent="0.25"/>
    <row r="4" ht="28" customHeight="1" spans="1:2" x14ac:dyDescent="0.25">
      <c r="A4" s="33" t="s">
        <v>57</v>
      </c>
      <c r="B4" s="11"/>
    </row>
    <row r="6" ht="24" customHeight="1" spans="2:2" x14ac:dyDescent="0.25">
      <c r="B6" s="34" t="s">
        <v>58</v>
      </c>
    </row>
    <row r="7" ht="24" customHeight="1" spans="2:2" x14ac:dyDescent="0.25">
      <c r="B7" s="34" t="s">
        <v>59</v>
      </c>
    </row>
    <row r="8" ht="24" customHeight="1" spans="2:2" x14ac:dyDescent="0.25">
      <c r="B8" s="34" t="s">
        <v>60</v>
      </c>
    </row>
    <row r="9" ht="24" customHeight="1" spans="2:2" x14ac:dyDescent="0.25">
      <c r="B9" s="34" t="s">
        <v>61</v>
      </c>
    </row>
    <row r="10" ht="24" customHeight="1" spans="2:2" x14ac:dyDescent="0.25">
      <c r="B10" s="34" t="s">
        <v>62</v>
      </c>
    </row>
    <row r="11" ht="12" customHeight="1" x14ac:dyDescent="0.25"/>
    <row r="12" ht="28" customHeight="1" spans="1:2" x14ac:dyDescent="0.25">
      <c r="A12" s="33" t="s">
        <v>63</v>
      </c>
      <c r="B12" s="11"/>
    </row>
    <row r="14" ht="24" customHeight="1" spans="2:2" x14ac:dyDescent="0.25">
      <c r="B14" s="34" t="s">
        <v>64</v>
      </c>
    </row>
    <row r="15" ht="24" customHeight="1" spans="2:2" x14ac:dyDescent="0.25">
      <c r="B15" s="34" t="s">
        <v>65</v>
      </c>
    </row>
    <row r="16" ht="24" customHeight="1" spans="2:2" x14ac:dyDescent="0.25">
      <c r="B16" s="34" t="s">
        <v>66</v>
      </c>
    </row>
    <row r="17" ht="24" customHeight="1" spans="2:2" x14ac:dyDescent="0.25">
      <c r="B17" s="34" t="s">
        <v>67</v>
      </c>
    </row>
    <row r="18" ht="24" customHeight="1" spans="2:2" x14ac:dyDescent="0.25">
      <c r="B18" s="34" t="s">
        <v>68</v>
      </c>
    </row>
    <row r="19" ht="24" customHeight="1" spans="2:2" x14ac:dyDescent="0.25">
      <c r="B19" s="34" t="s">
        <v>69</v>
      </c>
    </row>
    <row r="20" ht="12" customHeight="1" x14ac:dyDescent="0.25"/>
    <row r="21" ht="28" customHeight="1" spans="1:2" x14ac:dyDescent="0.25">
      <c r="A21" s="33" t="s">
        <v>70</v>
      </c>
      <c r="B21" s="11"/>
    </row>
    <row r="23" ht="24" customHeight="1" spans="2:2" x14ac:dyDescent="0.25">
      <c r="B23" s="34" t="s">
        <v>71</v>
      </c>
    </row>
    <row r="24" ht="24" customHeight="1" spans="2:2" x14ac:dyDescent="0.25">
      <c r="B24" s="34" t="s">
        <v>72</v>
      </c>
    </row>
    <row r="25" ht="24" customHeight="1" spans="2:2" x14ac:dyDescent="0.25">
      <c r="B25" s="34" t="s">
        <v>73</v>
      </c>
    </row>
    <row r="26" ht="24" customHeight="1" spans="2:2" x14ac:dyDescent="0.25">
      <c r="B26" s="34" t="s">
        <v>74</v>
      </c>
    </row>
    <row r="27" ht="12" customHeight="1" x14ac:dyDescent="0.25"/>
    <row r="28" ht="28" customHeight="1" spans="1:2" x14ac:dyDescent="0.25">
      <c r="A28" s="33" t="s">
        <v>75</v>
      </c>
      <c r="B28" s="11"/>
    </row>
    <row r="30" ht="24" customHeight="1" spans="2:2" x14ac:dyDescent="0.25">
      <c r="B30" s="34" t="s">
        <v>76</v>
      </c>
    </row>
    <row r="31" ht="24" customHeight="1" spans="2:2" x14ac:dyDescent="0.25">
      <c r="B31" s="34" t="s">
        <v>77</v>
      </c>
    </row>
    <row r="32" ht="24" customHeight="1" spans="2:2" x14ac:dyDescent="0.25">
      <c r="B32" s="34" t="s">
        <v>78</v>
      </c>
    </row>
    <row r="33" ht="24" customHeight="1" spans="2:2" x14ac:dyDescent="0.25">
      <c r="B33" s="34" t="s">
        <v>79</v>
      </c>
    </row>
    <row r="34" ht="24" customHeight="1" spans="2:2" x14ac:dyDescent="0.25">
      <c r="B34" s="34" t="s">
        <v>80</v>
      </c>
    </row>
    <row r="35" ht="24" customHeight="1" spans="2:2" x14ac:dyDescent="0.25">
      <c r="B35" s="34" t="s">
        <v>81</v>
      </c>
    </row>
    <row r="36" ht="24" customHeight="1" spans="2:2" x14ac:dyDescent="0.25">
      <c r="B36" s="34" t="s">
        <v>82</v>
      </c>
    </row>
    <row r="37" ht="24" customHeight="1" spans="2:2" x14ac:dyDescent="0.25">
      <c r="B37" s="34" t="s">
        <v>83</v>
      </c>
    </row>
    <row r="38" ht="12" customHeight="1" x14ac:dyDescent="0.25"/>
    <row r="39" ht="28" customHeight="1" spans="1:2" x14ac:dyDescent="0.25">
      <c r="A39" s="33" t="s">
        <v>84</v>
      </c>
      <c r="B39" s="11"/>
    </row>
    <row r="41" ht="24" customHeight="1" spans="2:2" x14ac:dyDescent="0.25">
      <c r="B41" s="34" t="s">
        <v>85</v>
      </c>
    </row>
    <row r="42" ht="24" customHeight="1" spans="2:2" x14ac:dyDescent="0.25">
      <c r="B42" s="34" t="s">
        <v>86</v>
      </c>
    </row>
    <row r="43" ht="24" customHeight="1" spans="2:2" x14ac:dyDescent="0.25">
      <c r="B43" s="34" t="s">
        <v>87</v>
      </c>
    </row>
    <row r="44" ht="24" customHeight="1" spans="2:2" x14ac:dyDescent="0.25">
      <c r="B44" s="34" t="s">
        <v>88</v>
      </c>
    </row>
    <row r="45" ht="12" customHeight="1" x14ac:dyDescent="0.25"/>
    <row r="46" ht="28" customHeight="1" spans="1:2" x14ac:dyDescent="0.25">
      <c r="A46" s="33" t="s">
        <v>89</v>
      </c>
      <c r="B46" s="11"/>
    </row>
    <row r="48" ht="24" customHeight="1" spans="2:2" x14ac:dyDescent="0.25">
      <c r="B48" s="34" t="s">
        <v>90</v>
      </c>
    </row>
    <row r="49" ht="24" customHeight="1" spans="2:2" x14ac:dyDescent="0.25">
      <c r="B49" s="34" t="s">
        <v>91</v>
      </c>
    </row>
    <row r="50" ht="24" customHeight="1" spans="2:2" x14ac:dyDescent="0.25">
      <c r="B50" s="34" t="s">
        <v>92</v>
      </c>
    </row>
    <row r="51" ht="24" customHeight="1" spans="2:2" x14ac:dyDescent="0.25">
      <c r="B51" s="34" t="s">
        <v>93</v>
      </c>
    </row>
    <row r="52" ht="24" customHeight="1" spans="2:2" x14ac:dyDescent="0.25">
      <c r="B52" s="34" t="s">
        <v>94</v>
      </c>
    </row>
    <row r="53" ht="12" customHeight="1" x14ac:dyDescent="0.25"/>
    <row r="54" ht="28" customHeight="1" spans="1:2" x14ac:dyDescent="0.25">
      <c r="A54" s="33" t="s">
        <v>95</v>
      </c>
      <c r="B54" s="11"/>
    </row>
    <row r="56" ht="24" customHeight="1" spans="2:2" x14ac:dyDescent="0.25">
      <c r="B56" s="34" t="s">
        <v>96</v>
      </c>
    </row>
    <row r="57" ht="24" customHeight="1" spans="2:2" x14ac:dyDescent="0.25">
      <c r="B57" s="34" t="s">
        <v>97</v>
      </c>
    </row>
    <row r="58" ht="12" customHeight="1" x14ac:dyDescent="0.25"/>
    <row r="59" ht="6" customHeight="1" x14ac:dyDescent="0.25"/>
    <row r="60" ht="20" customHeight="1" spans="1:2" x14ac:dyDescent="0.25">
      <c r="A60" s="35" t="s">
        <v>17</v>
      </c>
      <c r="B60" s="35"/>
    </row>
    <row r="61" ht="20" customHeight="1" spans="1:2" x14ac:dyDescent="0.25">
      <c r="A61" s="36" t="s">
        <v>18</v>
      </c>
      <c r="B61" s="36"/>
    </row>
  </sheetData>
  <mergeCells count="2">
    <mergeCell ref="A60:B60"/>
    <mergeCell ref="A61:B61"/>
  </mergeCells>
  <hyperlinks>
    <hyperlink ref="A6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Sales Forecast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Sales Forecast</dc:title>
  <dc:subject>Financial Template</dc:subject>
  <dc:description>Free Sales Forecast template by FinancialAha.com</dc:description>
  <cp:keywords>finance, template, spreadsheet, FinancialAha</cp:keywords>
  <cp:category>Finance</cp:category>
  <cp:lastModifiedBy>Unknown</cp:lastModifiedBy>
  <cp:lastPrinted>2026-04-01T18:01:44Z</cp:lastPrinted>
  <dcterms:created xsi:type="dcterms:W3CDTF">2026-04-01T18:01:44Z</dcterms:created>
  <dcterms:modified xsi:type="dcterms:W3CDTF">2026-04-01T18:01:44Z</dcterms:modified>
</cp:coreProperties>
</file>