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Options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<sst xmlns="http://schemas.openxmlformats.org/spreadsheetml/2006/main" count="268" uniqueCount="52">
  <si>
    <t>Options Trading Journal</t>
  </si>
  <si>
    <t>by FinancialAha.com - Track options trades and P&amp;L</t>
  </si>
  <si>
    <t>TOTAL TRADES</t>
  </si>
  <si>
    <t>NET P&amp;L</t>
  </si>
  <si>
    <t>TOTAL FEES</t>
  </si>
  <si>
    <t>CONTRACTS</t>
  </si>
  <si>
    <t>All entries</t>
  </si>
  <si>
    <t>Total cash flow</t>
  </si>
  <si>
    <t>Commission costs</t>
  </si>
  <si>
    <t>Total traded</t>
  </si>
  <si>
    <t>OPTIONS OVERVIEW</t>
  </si>
  <si>
    <t>Created with FinancialAha.com - Free financial tools and templates</t>
  </si>
  <si>
    <t>Get a premium spreadsheet from FinancialAha.com</t>
  </si>
  <si>
    <t>Log each options trade. P&amp;L calculates automatically.</t>
  </si>
  <si>
    <t>OPTIONS TRADES</t>
  </si>
  <si>
    <t>Date</t>
  </si>
  <si>
    <t>Ticker</t>
  </si>
  <si>
    <t>Type</t>
  </si>
  <si>
    <t>Strike</t>
  </si>
  <si>
    <t>Expiry</t>
  </si>
  <si>
    <t>Action</t>
  </si>
  <si>
    <t>Contracts</t>
  </si>
  <si>
    <t>Premium</t>
  </si>
  <si>
    <t>Fees</t>
  </si>
  <si>
    <t>Cash Flow</t>
  </si>
  <si>
    <t>AAPL</t>
  </si>
  <si>
    <t>Call</t>
  </si>
  <si>
    <t>Buy to Open</t>
  </si>
  <si>
    <t>Sell to Close</t>
  </si>
  <si>
    <t>TSLA</t>
  </si>
  <si>
    <t>Put</t>
  </si>
  <si>
    <t>MSFT</t>
  </si>
  <si>
    <t>Sell to Open</t>
  </si>
  <si>
    <t>Buy to Close</t>
  </si>
  <si>
    <t>NVDA</t>
  </si>
  <si>
    <t/>
  </si>
  <si>
    <t>TOTALS</t>
  </si>
  <si>
    <t>How to Use This Spreadsheet</t>
  </si>
  <si>
    <t>Log options trades and track cash flow from premiums.</t>
  </si>
  <si>
    <t>GETTING STARTED</t>
  </si>
  <si>
    <t>1. Go to the Options Log sheet</t>
  </si>
  <si>
    <t>2. Enter date, ticker, option type (Call/Put), strike price, and expiry</t>
  </si>
  <si>
    <t>3. Select the action: Buy to Open, Sell to Close, Sell to Open, or Buy to Close</t>
  </si>
  <si>
    <t>4. Enter the number of contracts, premium per share, and fees</t>
  </si>
  <si>
    <t>5. Cash Flow calculates automatically (premium x contracts x 100 +/- fees)</t>
  </si>
  <si>
    <t>UNDERSTANDING CASH FLOW</t>
  </si>
  <si>
    <t>Buy to Open / Buy to Close: Cash outflow (negative).</t>
  </si>
  <si>
    <t>Sell to Open / Sell to Close: Cash inflow (positive).</t>
  </si>
  <si>
    <t>Each contract represents 100 shares of the underlying stock.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</si>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</sst>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/DD/YYYY"/>
    <numFmt numFmtId="166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3" fontId="4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165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166" fontId="11" fillId="3" borderId="5" xfId="0" applyNumberFormat="1" applyFont="1" applyFill="1" applyBorder="1" applyAlignment="1" applyProtection="1">
      <alignment horizontal="right" vertical="center"/>
      <protection locked="0"/>
    </xf>
    <xf numFmtId="3" fontId="11" fillId="3" borderId="5" xfId="0" applyNumberFormat="1" applyFont="1" applyFill="1" applyBorder="1" applyAlignment="1" applyProtection="1">
      <alignment horizontal="right" vertical="center"/>
      <protection locked="0"/>
    </xf>
    <xf numFmtId="166" fontId="12" fillId="4" borderId="6" xfId="0" applyNumberFormat="1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left" vertical="center" indent="1"/>
    </xf>
    <xf numFmtId="166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P&amp;L by Option Type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P&amp;L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'_ChartData'!$A$2:$A$3</c:f>
              <c:strCache>
                <c:ptCount val="2"/>
                <c:pt idx="0">
                  <c:v>Calls</c:v>
                </c:pt>
                <c:pt idx="1">
                  <c:v>Puts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778</c:v>
                </c:pt>
                <c:pt idx="1">
                  <c:v>1166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J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4" width="10" customWidth="1"/>
    <col min="5" max="5" width="14" customWidth="1"/>
    <col min="6" max="6" width="16" customWidth="1"/>
    <col min="7" max="8" width="12" customWidth="1"/>
    <col min="9" max="9" width="10" customWidth="1"/>
    <col min="10" max="10" width="16" customWidth="1"/>
  </cols>
  <sheetData>
    <row r="1" ht="4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</row>
    <row r="3" ht="14" customHeight="1" x14ac:dyDescent="0.25"/>
    <row r="4" ht="28" customHeight="1" spans="1:10" x14ac:dyDescent="0.25">
      <c r="A4" s="7" t="s">
        <v>14</v>
      </c>
      <c r="B4" s="8"/>
      <c r="C4" s="8"/>
      <c r="D4" s="8"/>
      <c r="E4" s="8"/>
      <c r="F4" s="8"/>
      <c r="G4" s="8"/>
      <c r="H4" s="8"/>
      <c r="I4" s="8"/>
      <c r="J4" s="8"/>
    </row>
    <row r="5" ht="32" customHeight="1" spans="1:10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</row>
    <row r="6" ht="26" customHeight="1" spans="1:10" x14ac:dyDescent="0.25">
      <c r="A6" s="13">
        <v>46030</v>
      </c>
      <c r="B6" s="14" t="s">
        <v>25</v>
      </c>
      <c r="C6" s="14" t="s">
        <v>26</v>
      </c>
      <c r="D6" s="15">
        <v>190</v>
      </c>
      <c r="E6" s="13">
        <v>46073</v>
      </c>
      <c r="F6" s="14" t="s">
        <v>27</v>
      </c>
      <c r="G6" s="16">
        <v>5</v>
      </c>
      <c r="H6" s="15">
        <v>3.2</v>
      </c>
      <c r="I6" s="15">
        <v>3.25</v>
      </c>
      <c r="J6" s="17">
        <f>IF(F6="","",IF(OR(F6="Buy to Open",F6="Buy to Close"),-(H6*G6*100+I6),H6*G6*100-I6))</f>
        <v>-1603.25</v>
      </c>
    </row>
    <row r="7" ht="26" customHeight="1" spans="1:10" x14ac:dyDescent="0.25">
      <c r="A7" s="13">
        <v>46044</v>
      </c>
      <c r="B7" s="14" t="s">
        <v>25</v>
      </c>
      <c r="C7" s="14" t="s">
        <v>26</v>
      </c>
      <c r="D7" s="15">
        <v>190</v>
      </c>
      <c r="E7" s="13">
        <v>46073</v>
      </c>
      <c r="F7" s="14" t="s">
        <v>28</v>
      </c>
      <c r="G7" s="16">
        <v>5</v>
      </c>
      <c r="H7" s="15">
        <v>5.8</v>
      </c>
      <c r="I7" s="15">
        <v>3.25</v>
      </c>
      <c r="J7" s="17">
        <f>IF(F7="","",IF(OR(F7="Buy to Open",F7="Buy to Close"),-(H7*G7*100+I7),H7*G7*100-I7))</f>
        <v>2896.75</v>
      </c>
    </row>
    <row r="8" ht="26" customHeight="1" spans="1:10" x14ac:dyDescent="0.25">
      <c r="A8" s="13">
        <v>46056</v>
      </c>
      <c r="B8" s="14" t="s">
        <v>29</v>
      </c>
      <c r="C8" s="14" t="s">
        <v>30</v>
      </c>
      <c r="D8" s="15">
        <v>240</v>
      </c>
      <c r="E8" s="13">
        <v>46101</v>
      </c>
      <c r="F8" s="14" t="s">
        <v>27</v>
      </c>
      <c r="G8" s="16">
        <v>3</v>
      </c>
      <c r="H8" s="15">
        <v>8.5</v>
      </c>
      <c r="I8" s="15">
        <v>1.95</v>
      </c>
      <c r="J8" s="17">
        <f>IF(F8="","",IF(OR(F8="Buy to Open",F8="Buy to Close"),-(H8*G8*100+I8),H8*G8*100-I8))</f>
        <v>-2551.95</v>
      </c>
    </row>
    <row r="9" ht="26" customHeight="1" spans="1:10" x14ac:dyDescent="0.25">
      <c r="A9" s="13">
        <v>46067</v>
      </c>
      <c r="B9" s="14" t="s">
        <v>29</v>
      </c>
      <c r="C9" s="14" t="s">
        <v>30</v>
      </c>
      <c r="D9" s="15">
        <v>240</v>
      </c>
      <c r="E9" s="13">
        <v>46101</v>
      </c>
      <c r="F9" s="14" t="s">
        <v>28</v>
      </c>
      <c r="G9" s="16">
        <v>3</v>
      </c>
      <c r="H9" s="15">
        <v>12.4</v>
      </c>
      <c r="I9" s="15">
        <v>1.95</v>
      </c>
      <c r="J9" s="17">
        <f>IF(F9="","",IF(OR(F9="Buy to Open",F9="Buy to Close"),-(H9*G9*100+I9),H9*G9*100-I9))</f>
        <v>3718.05</v>
      </c>
    </row>
    <row r="10" ht="26" customHeight="1" spans="1:10" x14ac:dyDescent="0.25">
      <c r="A10" s="13">
        <v>46073</v>
      </c>
      <c r="B10" s="14" t="s">
        <v>31</v>
      </c>
      <c r="C10" s="14" t="s">
        <v>26</v>
      </c>
      <c r="D10" s="15">
        <v>390</v>
      </c>
      <c r="E10" s="13">
        <v>46129</v>
      </c>
      <c r="F10" s="14" t="s">
        <v>32</v>
      </c>
      <c r="G10" s="16">
        <v>2</v>
      </c>
      <c r="H10" s="15">
        <v>6</v>
      </c>
      <c r="I10" s="15">
        <v>1.3</v>
      </c>
      <c r="J10" s="17">
        <f>IF(F10="","",IF(OR(F10="Buy to Open",F10="Buy to Close"),-(H10*G10*100+I10),H10*G10*100-I10))</f>
        <v>1198.7</v>
      </c>
    </row>
    <row r="11" ht="26" customHeight="1" spans="1:10" x14ac:dyDescent="0.25">
      <c r="A11" s="13">
        <v>46086</v>
      </c>
      <c r="B11" s="14" t="s">
        <v>31</v>
      </c>
      <c r="C11" s="14" t="s">
        <v>26</v>
      </c>
      <c r="D11" s="15">
        <v>390</v>
      </c>
      <c r="E11" s="13">
        <v>46129</v>
      </c>
      <c r="F11" s="14" t="s">
        <v>33</v>
      </c>
      <c r="G11" s="16">
        <v>2</v>
      </c>
      <c r="H11" s="15">
        <v>2.5</v>
      </c>
      <c r="I11" s="15">
        <v>1.3</v>
      </c>
      <c r="J11" s="17">
        <f>IF(F11="","",IF(OR(F11="Buy to Open",F11="Buy to Close"),-(H11*G11*100+I11),H11*G11*100-I11))</f>
        <v>-501.3</v>
      </c>
    </row>
    <row r="12" ht="26" customHeight="1" spans="1:10" x14ac:dyDescent="0.25">
      <c r="A12" s="13">
        <v>46091</v>
      </c>
      <c r="B12" s="14" t="s">
        <v>34</v>
      </c>
      <c r="C12" s="14" t="s">
        <v>26</v>
      </c>
      <c r="D12" s="15">
        <v>140</v>
      </c>
      <c r="E12" s="13">
        <v>46129</v>
      </c>
      <c r="F12" s="14" t="s">
        <v>27</v>
      </c>
      <c r="G12" s="16">
        <v>10</v>
      </c>
      <c r="H12" s="15">
        <v>4.1</v>
      </c>
      <c r="I12" s="15">
        <v>6.5</v>
      </c>
      <c r="J12" s="17">
        <f>IF(F12="","",IF(OR(F12="Buy to Open",F12="Buy to Close"),-(H12*G12*100+I12),H12*G12*100-I12))</f>
        <v>-4106.5</v>
      </c>
    </row>
    <row r="13" ht="26" customHeight="1" spans="1:10" x14ac:dyDescent="0.25">
      <c r="A13" s="13">
        <v>46101</v>
      </c>
      <c r="B13" s="14" t="s">
        <v>34</v>
      </c>
      <c r="C13" s="14" t="s">
        <v>26</v>
      </c>
      <c r="D13" s="15">
        <v>140</v>
      </c>
      <c r="E13" s="13">
        <v>46129</v>
      </c>
      <c r="F13" s="14" t="s">
        <v>28</v>
      </c>
      <c r="G13" s="16">
        <v>10</v>
      </c>
      <c r="H13" s="15">
        <v>2.9</v>
      </c>
      <c r="I13" s="15">
        <v>6.5</v>
      </c>
      <c r="J13" s="17">
        <f>IF(F13="","",IF(OR(F13="Buy to Open",F13="Buy to Close"),-(H13*G13*100+I13),H13*G13*100-I13))</f>
        <v>2893.5</v>
      </c>
    </row>
    <row r="14" ht="26" customHeight="1" spans="1:10" x14ac:dyDescent="0.25">
      <c r="A14" s="13" t="s">
        <v>35</v>
      </c>
      <c r="B14" s="14" t="s">
        <v>35</v>
      </c>
      <c r="C14" s="14" t="s">
        <v>35</v>
      </c>
      <c r="D14" s="15" t="s">
        <v>35</v>
      </c>
      <c r="E14" s="13" t="s">
        <v>35</v>
      </c>
      <c r="F14" s="14" t="s">
        <v>35</v>
      </c>
      <c r="G14" s="18" t="s">
        <v>35</v>
      </c>
      <c r="H14" s="15" t="s">
        <v>35</v>
      </c>
      <c r="I14" s="15" t="s">
        <v>35</v>
      </c>
      <c r="J14" s="17" t="str">
        <f>IF(F14="","",IF(OR(F14="Buy to Open",F14="Buy to Close"),-(H14*G14*100+I14),H14*G14*100-I14))</f>
        <v> </v>
      </c>
    </row>
    <row r="15" ht="26" customHeight="1" spans="1:10" x14ac:dyDescent="0.25">
      <c r="A15" s="13" t="s">
        <v>35</v>
      </c>
      <c r="B15" s="14" t="s">
        <v>35</v>
      </c>
      <c r="C15" s="14" t="s">
        <v>35</v>
      </c>
      <c r="D15" s="15" t="s">
        <v>35</v>
      </c>
      <c r="E15" s="13" t="s">
        <v>35</v>
      </c>
      <c r="F15" s="14" t="s">
        <v>35</v>
      </c>
      <c r="G15" s="18" t="s">
        <v>35</v>
      </c>
      <c r="H15" s="15" t="s">
        <v>35</v>
      </c>
      <c r="I15" s="15" t="s">
        <v>35</v>
      </c>
      <c r="J15" s="17" t="str">
        <f>IF(F15="","",IF(OR(F15="Buy to Open",F15="Buy to Close"),-(H15*G15*100+I15),H15*G15*100-I15))</f>
        <v> </v>
      </c>
    </row>
    <row r="16" ht="26" customHeight="1" spans="1:10" x14ac:dyDescent="0.25">
      <c r="A16" s="13" t="s">
        <v>35</v>
      </c>
      <c r="B16" s="14" t="s">
        <v>35</v>
      </c>
      <c r="C16" s="14" t="s">
        <v>35</v>
      </c>
      <c r="D16" s="15" t="s">
        <v>35</v>
      </c>
      <c r="E16" s="13" t="s">
        <v>35</v>
      </c>
      <c r="F16" s="14" t="s">
        <v>35</v>
      </c>
      <c r="G16" s="18" t="s">
        <v>35</v>
      </c>
      <c r="H16" s="15" t="s">
        <v>35</v>
      </c>
      <c r="I16" s="15" t="s">
        <v>35</v>
      </c>
      <c r="J16" s="17" t="str">
        <f>IF(F16="","",IF(OR(F16="Buy to Open",F16="Buy to Close"),-(H16*G16*100+I16),H16*G16*100-I16))</f>
        <v> </v>
      </c>
    </row>
    <row r="17" ht="26" customHeight="1" spans="1:10" x14ac:dyDescent="0.25">
      <c r="A17" s="13" t="s">
        <v>35</v>
      </c>
      <c r="B17" s="14" t="s">
        <v>35</v>
      </c>
      <c r="C17" s="14" t="s">
        <v>35</v>
      </c>
      <c r="D17" s="15" t="s">
        <v>35</v>
      </c>
      <c r="E17" s="13" t="s">
        <v>35</v>
      </c>
      <c r="F17" s="14" t="s">
        <v>35</v>
      </c>
      <c r="G17" s="18" t="s">
        <v>35</v>
      </c>
      <c r="H17" s="15" t="s">
        <v>35</v>
      </c>
      <c r="I17" s="15" t="s">
        <v>35</v>
      </c>
      <c r="J17" s="17" t="str">
        <f>IF(F17="","",IF(OR(F17="Buy to Open",F17="Buy to Close"),-(H17*G17*100+I17),H17*G17*100-I17))</f>
        <v> </v>
      </c>
    </row>
    <row r="18" ht="26" customHeight="1" spans="1:10" x14ac:dyDescent="0.25">
      <c r="A18" s="13" t="s">
        <v>35</v>
      </c>
      <c r="B18" s="14" t="s">
        <v>35</v>
      </c>
      <c r="C18" s="14" t="s">
        <v>35</v>
      </c>
      <c r="D18" s="15" t="s">
        <v>35</v>
      </c>
      <c r="E18" s="13" t="s">
        <v>35</v>
      </c>
      <c r="F18" s="14" t="s">
        <v>35</v>
      </c>
      <c r="G18" s="18" t="s">
        <v>35</v>
      </c>
      <c r="H18" s="15" t="s">
        <v>35</v>
      </c>
      <c r="I18" s="15" t="s">
        <v>35</v>
      </c>
      <c r="J18" s="17" t="str">
        <f>IF(F18="","",IF(OR(F18="Buy to Open",F18="Buy to Close"),-(H18*G18*100+I18),H18*G18*100-I18))</f>
        <v> </v>
      </c>
    </row>
    <row r="19" ht="26" customHeight="1" spans="1:10" x14ac:dyDescent="0.25">
      <c r="A19" s="13" t="s">
        <v>35</v>
      </c>
      <c r="B19" s="14" t="s">
        <v>35</v>
      </c>
      <c r="C19" s="14" t="s">
        <v>35</v>
      </c>
      <c r="D19" s="15" t="s">
        <v>35</v>
      </c>
      <c r="E19" s="13" t="s">
        <v>35</v>
      </c>
      <c r="F19" s="14" t="s">
        <v>35</v>
      </c>
      <c r="G19" s="18" t="s">
        <v>35</v>
      </c>
      <c r="H19" s="15" t="s">
        <v>35</v>
      </c>
      <c r="I19" s="15" t="s">
        <v>35</v>
      </c>
      <c r="J19" s="17" t="str">
        <f>IF(F19="","",IF(OR(F19="Buy to Open",F19="Buy to Close"),-(H19*G19*100+I19),H19*G19*100-I19))</f>
        <v> </v>
      </c>
    </row>
    <row r="20" ht="26" customHeight="1" spans="1:10" x14ac:dyDescent="0.25">
      <c r="A20" s="13" t="s">
        <v>35</v>
      </c>
      <c r="B20" s="14" t="s">
        <v>35</v>
      </c>
      <c r="C20" s="14" t="s">
        <v>35</v>
      </c>
      <c r="D20" s="15" t="s">
        <v>35</v>
      </c>
      <c r="E20" s="13" t="s">
        <v>35</v>
      </c>
      <c r="F20" s="14" t="s">
        <v>35</v>
      </c>
      <c r="G20" s="18" t="s">
        <v>35</v>
      </c>
      <c r="H20" s="15" t="s">
        <v>35</v>
      </c>
      <c r="I20" s="15" t="s">
        <v>35</v>
      </c>
      <c r="J20" s="17" t="str">
        <f>IF(F20="","",IF(OR(F20="Buy to Open",F20="Buy to Close"),-(H20*G20*100+I20),H20*G20*100-I20))</f>
        <v> </v>
      </c>
    </row>
    <row r="21" ht="26" customHeight="1" spans="1:10" x14ac:dyDescent="0.25">
      <c r="A21" s="13" t="s">
        <v>35</v>
      </c>
      <c r="B21" s="14" t="s">
        <v>35</v>
      </c>
      <c r="C21" s="14" t="s">
        <v>35</v>
      </c>
      <c r="D21" s="15" t="s">
        <v>35</v>
      </c>
      <c r="E21" s="13" t="s">
        <v>35</v>
      </c>
      <c r="F21" s="14" t="s">
        <v>35</v>
      </c>
      <c r="G21" s="18" t="s">
        <v>35</v>
      </c>
      <c r="H21" s="15" t="s">
        <v>35</v>
      </c>
      <c r="I21" s="15" t="s">
        <v>35</v>
      </c>
      <c r="J21" s="17" t="str">
        <f>IF(F21="","",IF(OR(F21="Buy to Open",F21="Buy to Close"),-(H21*G21*100+I21),H21*G21*100-I21))</f>
        <v> </v>
      </c>
    </row>
    <row r="22" ht="26" customHeight="1" spans="1:10" x14ac:dyDescent="0.25">
      <c r="A22" s="13" t="s">
        <v>35</v>
      </c>
      <c r="B22" s="14" t="s">
        <v>35</v>
      </c>
      <c r="C22" s="14" t="s">
        <v>35</v>
      </c>
      <c r="D22" s="15" t="s">
        <v>35</v>
      </c>
      <c r="E22" s="13" t="s">
        <v>35</v>
      </c>
      <c r="F22" s="14" t="s">
        <v>35</v>
      </c>
      <c r="G22" s="18" t="s">
        <v>35</v>
      </c>
      <c r="H22" s="15" t="s">
        <v>35</v>
      </c>
      <c r="I22" s="15" t="s">
        <v>35</v>
      </c>
      <c r="J22" s="17" t="str">
        <f>IF(F22="","",IF(OR(F22="Buy to Open",F22="Buy to Close"),-(H22*G22*100+I22),H22*G22*100-I22))</f>
        <v> </v>
      </c>
    </row>
    <row r="23" ht="26" customHeight="1" spans="1:10" x14ac:dyDescent="0.25">
      <c r="A23" s="13" t="s">
        <v>35</v>
      </c>
      <c r="B23" s="14" t="s">
        <v>35</v>
      </c>
      <c r="C23" s="14" t="s">
        <v>35</v>
      </c>
      <c r="D23" s="15" t="s">
        <v>35</v>
      </c>
      <c r="E23" s="13" t="s">
        <v>35</v>
      </c>
      <c r="F23" s="14" t="s">
        <v>35</v>
      </c>
      <c r="G23" s="18" t="s">
        <v>35</v>
      </c>
      <c r="H23" s="15" t="s">
        <v>35</v>
      </c>
      <c r="I23" s="15" t="s">
        <v>35</v>
      </c>
      <c r="J23" s="17" t="str">
        <f>IF(F23="","",IF(OR(F23="Buy to Open",F23="Buy to Close"),-(H23*G23*100+I23),H23*G23*100-I23))</f>
        <v> </v>
      </c>
    </row>
    <row r="24" ht="26" customHeight="1" spans="1:10" x14ac:dyDescent="0.25">
      <c r="A24" s="13" t="s">
        <v>35</v>
      </c>
      <c r="B24" s="14" t="s">
        <v>35</v>
      </c>
      <c r="C24" s="14" t="s">
        <v>35</v>
      </c>
      <c r="D24" s="15" t="s">
        <v>35</v>
      </c>
      <c r="E24" s="13" t="s">
        <v>35</v>
      </c>
      <c r="F24" s="14" t="s">
        <v>35</v>
      </c>
      <c r="G24" s="18" t="s">
        <v>35</v>
      </c>
      <c r="H24" s="15" t="s">
        <v>35</v>
      </c>
      <c r="I24" s="15" t="s">
        <v>35</v>
      </c>
      <c r="J24" s="17" t="str">
        <f>IF(F24="","",IF(OR(F24="Buy to Open",F24="Buy to Close"),-(H24*G24*100+I24),H24*G24*100-I24))</f>
        <v> </v>
      </c>
    </row>
    <row r="25" ht="26" customHeight="1" spans="1:10" x14ac:dyDescent="0.25">
      <c r="A25" s="13" t="s">
        <v>35</v>
      </c>
      <c r="B25" s="14" t="s">
        <v>35</v>
      </c>
      <c r="C25" s="14" t="s">
        <v>35</v>
      </c>
      <c r="D25" s="15" t="s">
        <v>35</v>
      </c>
      <c r="E25" s="13" t="s">
        <v>35</v>
      </c>
      <c r="F25" s="14" t="s">
        <v>35</v>
      </c>
      <c r="G25" s="18" t="s">
        <v>35</v>
      </c>
      <c r="H25" s="15" t="s">
        <v>35</v>
      </c>
      <c r="I25" s="15" t="s">
        <v>35</v>
      </c>
      <c r="J25" s="17" t="str">
        <f>IF(F25="","",IF(OR(F25="Buy to Open",F25="Buy to Close"),-(H25*G25*100+I25),H25*G25*100-I25))</f>
        <v> </v>
      </c>
    </row>
    <row r="26" ht="26" customHeight="1" spans="1:10" x14ac:dyDescent="0.25">
      <c r="A26" s="13" t="s">
        <v>35</v>
      </c>
      <c r="B26" s="14" t="s">
        <v>35</v>
      </c>
      <c r="C26" s="14" t="s">
        <v>35</v>
      </c>
      <c r="D26" s="15" t="s">
        <v>35</v>
      </c>
      <c r="E26" s="13" t="s">
        <v>35</v>
      </c>
      <c r="F26" s="14" t="s">
        <v>35</v>
      </c>
      <c r="G26" s="18" t="s">
        <v>35</v>
      </c>
      <c r="H26" s="15" t="s">
        <v>35</v>
      </c>
      <c r="I26" s="15" t="s">
        <v>35</v>
      </c>
      <c r="J26" s="17" t="str">
        <f>IF(F26="","",IF(OR(F26="Buy to Open",F26="Buy to Close"),-(H26*G26*100+I26),H26*G26*100-I26))</f>
        <v> </v>
      </c>
    </row>
    <row r="27" ht="26" customHeight="1" spans="1:10" x14ac:dyDescent="0.25">
      <c r="A27" s="13" t="s">
        <v>35</v>
      </c>
      <c r="B27" s="14" t="s">
        <v>35</v>
      </c>
      <c r="C27" s="14" t="s">
        <v>35</v>
      </c>
      <c r="D27" s="15" t="s">
        <v>35</v>
      </c>
      <c r="E27" s="13" t="s">
        <v>35</v>
      </c>
      <c r="F27" s="14" t="s">
        <v>35</v>
      </c>
      <c r="G27" s="18" t="s">
        <v>35</v>
      </c>
      <c r="H27" s="15" t="s">
        <v>35</v>
      </c>
      <c r="I27" s="15" t="s">
        <v>35</v>
      </c>
      <c r="J27" s="17" t="str">
        <f>IF(F27="","",IF(OR(F27="Buy to Open",F27="Buy to Close"),-(H27*G27*100+I27),H27*G27*100-I27))</f>
        <v> </v>
      </c>
    </row>
    <row r="28" ht="26" customHeight="1" spans="1:10" x14ac:dyDescent="0.25">
      <c r="A28" s="13" t="s">
        <v>35</v>
      </c>
      <c r="B28" s="14" t="s">
        <v>35</v>
      </c>
      <c r="C28" s="14" t="s">
        <v>35</v>
      </c>
      <c r="D28" s="15" t="s">
        <v>35</v>
      </c>
      <c r="E28" s="13" t="s">
        <v>35</v>
      </c>
      <c r="F28" s="14" t="s">
        <v>35</v>
      </c>
      <c r="G28" s="18" t="s">
        <v>35</v>
      </c>
      <c r="H28" s="15" t="s">
        <v>35</v>
      </c>
      <c r="I28" s="15" t="s">
        <v>35</v>
      </c>
      <c r="J28" s="17" t="str">
        <f>IF(F28="","",IF(OR(F28="Buy to Open",F28="Buy to Close"),-(H28*G28*100+I28),H28*G28*100-I28))</f>
        <v> </v>
      </c>
    </row>
    <row r="29" ht="26" customHeight="1" spans="1:10" x14ac:dyDescent="0.25">
      <c r="A29" s="13" t="s">
        <v>35</v>
      </c>
      <c r="B29" s="14" t="s">
        <v>35</v>
      </c>
      <c r="C29" s="14" t="s">
        <v>35</v>
      </c>
      <c r="D29" s="15" t="s">
        <v>35</v>
      </c>
      <c r="E29" s="13" t="s">
        <v>35</v>
      </c>
      <c r="F29" s="14" t="s">
        <v>35</v>
      </c>
      <c r="G29" s="18" t="s">
        <v>35</v>
      </c>
      <c r="H29" s="15" t="s">
        <v>35</v>
      </c>
      <c r="I29" s="15" t="s">
        <v>35</v>
      </c>
      <c r="J29" s="17" t="str">
        <f>IF(F29="","",IF(OR(F29="Buy to Open",F29="Buy to Close"),-(H29*G29*100+I29),H29*G29*100-I29))</f>
        <v> </v>
      </c>
    </row>
    <row r="30" ht="26" customHeight="1" spans="1:10" x14ac:dyDescent="0.25">
      <c r="A30" s="13" t="s">
        <v>35</v>
      </c>
      <c r="B30" s="14" t="s">
        <v>35</v>
      </c>
      <c r="C30" s="14" t="s">
        <v>35</v>
      </c>
      <c r="D30" s="15" t="s">
        <v>35</v>
      </c>
      <c r="E30" s="13" t="s">
        <v>35</v>
      </c>
      <c r="F30" s="14" t="s">
        <v>35</v>
      </c>
      <c r="G30" s="18" t="s">
        <v>35</v>
      </c>
      <c r="H30" s="15" t="s">
        <v>35</v>
      </c>
      <c r="I30" s="15" t="s">
        <v>35</v>
      </c>
      <c r="J30" s="17" t="str">
        <f>IF(F30="","",IF(OR(F30="Buy to Open",F30="Buy to Close"),-(H30*G30*100+I30),H30*G30*100-I30))</f>
        <v> </v>
      </c>
    </row>
    <row r="31" ht="26" customHeight="1" spans="1:10" x14ac:dyDescent="0.25">
      <c r="A31" s="13" t="s">
        <v>35</v>
      </c>
      <c r="B31" s="14" t="s">
        <v>35</v>
      </c>
      <c r="C31" s="14" t="s">
        <v>35</v>
      </c>
      <c r="D31" s="15" t="s">
        <v>35</v>
      </c>
      <c r="E31" s="13" t="s">
        <v>35</v>
      </c>
      <c r="F31" s="14" t="s">
        <v>35</v>
      </c>
      <c r="G31" s="18" t="s">
        <v>35</v>
      </c>
      <c r="H31" s="15" t="s">
        <v>35</v>
      </c>
      <c r="I31" s="15" t="s">
        <v>35</v>
      </c>
      <c r="J31" s="17" t="str">
        <f>IF(F31="","",IF(OR(F31="Buy to Open",F31="Buy to Close"),-(H31*G31*100+I31),H31*G31*100-I31))</f>
        <v> </v>
      </c>
    </row>
    <row r="32" ht="26" customHeight="1" spans="1:10" x14ac:dyDescent="0.25">
      <c r="A32" s="13" t="s">
        <v>35</v>
      </c>
      <c r="B32" s="14" t="s">
        <v>35</v>
      </c>
      <c r="C32" s="14" t="s">
        <v>35</v>
      </c>
      <c r="D32" s="15" t="s">
        <v>35</v>
      </c>
      <c r="E32" s="13" t="s">
        <v>35</v>
      </c>
      <c r="F32" s="14" t="s">
        <v>35</v>
      </c>
      <c r="G32" s="18" t="s">
        <v>35</v>
      </c>
      <c r="H32" s="15" t="s">
        <v>35</v>
      </c>
      <c r="I32" s="15" t="s">
        <v>35</v>
      </c>
      <c r="J32" s="17" t="str">
        <f>IF(F32="","",IF(OR(F32="Buy to Open",F32="Buy to Close"),-(H32*G32*100+I32),H32*G32*100-I32))</f>
        <v> </v>
      </c>
    </row>
    <row r="33" ht="26" customHeight="1" spans="1:10" x14ac:dyDescent="0.25">
      <c r="A33" s="13" t="s">
        <v>35</v>
      </c>
      <c r="B33" s="14" t="s">
        <v>35</v>
      </c>
      <c r="C33" s="14" t="s">
        <v>35</v>
      </c>
      <c r="D33" s="15" t="s">
        <v>35</v>
      </c>
      <c r="E33" s="13" t="s">
        <v>35</v>
      </c>
      <c r="F33" s="14" t="s">
        <v>35</v>
      </c>
      <c r="G33" s="18" t="s">
        <v>35</v>
      </c>
      <c r="H33" s="15" t="s">
        <v>35</v>
      </c>
      <c r="I33" s="15" t="s">
        <v>35</v>
      </c>
      <c r="J33" s="17" t="str">
        <f>IF(F33="","",IF(OR(F33="Buy to Open",F33="Buy to Close"),-(H33*G33*100+I33),H33*G33*100-I33))</f>
        <v> </v>
      </c>
    </row>
    <row r="34" ht="26" customHeight="1" spans="1:10" x14ac:dyDescent="0.25">
      <c r="A34" s="13" t="s">
        <v>35</v>
      </c>
      <c r="B34" s="14" t="s">
        <v>35</v>
      </c>
      <c r="C34" s="14" t="s">
        <v>35</v>
      </c>
      <c r="D34" s="15" t="s">
        <v>35</v>
      </c>
      <c r="E34" s="13" t="s">
        <v>35</v>
      </c>
      <c r="F34" s="14" t="s">
        <v>35</v>
      </c>
      <c r="G34" s="18" t="s">
        <v>35</v>
      </c>
      <c r="H34" s="15" t="s">
        <v>35</v>
      </c>
      <c r="I34" s="15" t="s">
        <v>35</v>
      </c>
      <c r="J34" s="17" t="str">
        <f>IF(F34="","",IF(OR(F34="Buy to Open",F34="Buy to Close"),-(H34*G34*100+I34),H34*G34*100-I34))</f>
        <v> </v>
      </c>
    </row>
    <row r="35" ht="26" customHeight="1" spans="1:10" x14ac:dyDescent="0.25">
      <c r="A35" s="13" t="s">
        <v>35</v>
      </c>
      <c r="B35" s="14" t="s">
        <v>35</v>
      </c>
      <c r="C35" s="14" t="s">
        <v>35</v>
      </c>
      <c r="D35" s="15" t="s">
        <v>35</v>
      </c>
      <c r="E35" s="13" t="s">
        <v>35</v>
      </c>
      <c r="F35" s="14" t="s">
        <v>35</v>
      </c>
      <c r="G35" s="18" t="s">
        <v>35</v>
      </c>
      <c r="H35" s="15" t="s">
        <v>35</v>
      </c>
      <c r="I35" s="15" t="s">
        <v>35</v>
      </c>
      <c r="J35" s="17" t="str">
        <f>IF(F35="","",IF(OR(F35="Buy to Open",F35="Buy to Close"),-(H35*G35*100+I35),H35*G35*100-I35))</f>
        <v> </v>
      </c>
    </row>
    <row r="36" ht="6" customHeight="1" x14ac:dyDescent="0.25"/>
    <row r="37" ht="26" customHeight="1" spans="1:10" x14ac:dyDescent="0.25">
      <c r="A37" s="19" t="s">
        <v>36</v>
      </c>
      <c r="B37" s="19"/>
      <c r="C37" s="19"/>
      <c r="D37" s="19"/>
      <c r="E37" s="19"/>
      <c r="F37" s="19"/>
      <c r="I37" s="20">
        <f>SUM(I6:I35)</f>
        <v>26</v>
      </c>
      <c r="J37" s="20">
        <f>SUM(J6:J35)</f>
        <v>1944</v>
      </c>
    </row>
    <row r="38" ht="8" customHeight="1" x14ac:dyDescent="0.25"/>
    <row r="39" ht="6" customHeight="1" x14ac:dyDescent="0.25"/>
    <row r="40" ht="20" customHeight="1" spans="1:10" x14ac:dyDescent="0.25">
      <c r="A40" s="9" t="s">
        <v>11</v>
      </c>
      <c r="B40" s="9"/>
      <c r="C40" s="9"/>
      <c r="D40" s="9"/>
      <c r="E40" s="9"/>
      <c r="F40" s="9"/>
      <c r="G40" s="9"/>
      <c r="H40" s="9"/>
      <c r="I40" s="9"/>
      <c r="J40" s="9"/>
    </row>
    <row r="41" ht="20" customHeight="1" spans="1:10" x14ac:dyDescent="0.25">
      <c r="A41" s="10" t="s">
        <v>12</v>
      </c>
      <c r="B41" s="10"/>
      <c r="C41" s="10"/>
      <c r="D41" s="10"/>
      <c r="E41" s="10"/>
      <c r="F41" s="10"/>
      <c r="G41" s="10"/>
      <c r="H41" s="10"/>
      <c r="I41" s="10"/>
      <c r="J41" s="10"/>
    </row>
  </sheetData>
  <sheetProtection sheet="1"/>
  <mergeCells count="5">
    <mergeCell ref="A1:J1"/>
    <mergeCell ref="A2:J2"/>
    <mergeCell ref="A37:F37"/>
    <mergeCell ref="A40:J40"/>
    <mergeCell ref="A41:J41"/>
  </mergeCell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COUNTIF('Options Log'!A6:A35,"&lt;&gt;")</f>
        <v>8</v>
      </c>
      <c r="C5" s="4"/>
      <c r="D5" s="5">
        <f>'Options Log'!J37</f>
        <v>1944</v>
      </c>
      <c r="E5" s="5"/>
      <c r="F5" s="5">
        <f>'Options Log'!I37</f>
        <v>26</v>
      </c>
      <c r="G5" s="5"/>
      <c r="H5" s="4">
        <f>SUM('Options Log'!G6:G35)</f>
        <v>40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37</v>
      </c>
    </row>
    <row r="2" ht="20" customHeight="1" spans="2:2" x14ac:dyDescent="0.25">
      <c r="B2" s="22" t="s">
        <v>38</v>
      </c>
    </row>
    <row r="3" ht="16" customHeight="1" x14ac:dyDescent="0.25"/>
    <row r="4" ht="28" customHeight="1" spans="2:2" x14ac:dyDescent="0.25">
      <c r="B4" s="23" t="s">
        <v>39</v>
      </c>
    </row>
    <row r="5" ht="24" customHeight="1" spans="2:2" x14ac:dyDescent="0.25">
      <c r="B5" s="24" t="s">
        <v>40</v>
      </c>
    </row>
    <row r="6" ht="24" customHeight="1" spans="2:2" x14ac:dyDescent="0.25">
      <c r="B6" s="24" t="s">
        <v>41</v>
      </c>
    </row>
    <row r="7" ht="24" customHeight="1" spans="2:2" x14ac:dyDescent="0.25">
      <c r="B7" s="24" t="s">
        <v>42</v>
      </c>
    </row>
    <row r="8" ht="24" customHeight="1" spans="2:2" x14ac:dyDescent="0.25">
      <c r="B8" s="24" t="s">
        <v>43</v>
      </c>
    </row>
    <row r="9" ht="24" customHeight="1" spans="2:2" x14ac:dyDescent="0.25">
      <c r="B9" s="24" t="s">
        <v>44</v>
      </c>
    </row>
    <row r="10" ht="12" customHeight="1" x14ac:dyDescent="0.25"/>
    <row r="11" ht="28" customHeight="1" spans="2:2" x14ac:dyDescent="0.25">
      <c r="B11" s="23" t="s">
        <v>45</v>
      </c>
    </row>
    <row r="12" ht="24" customHeight="1" spans="2:2" x14ac:dyDescent="0.25">
      <c r="B12" s="24" t="s">
        <v>46</v>
      </c>
    </row>
    <row r="13" ht="24" customHeight="1" spans="2:2" x14ac:dyDescent="0.25">
      <c r="B13" s="24" t="s">
        <v>47</v>
      </c>
    </row>
    <row r="14" ht="24" customHeight="1" spans="2:2" x14ac:dyDescent="0.25">
      <c r="B14" s="24" t="s">
        <v>48</v>
      </c>
    </row>
    <row r="15" ht="12" customHeight="1" x14ac:dyDescent="0.25"/>
    <row r="16" ht="28" customHeight="1" spans="2:2" x14ac:dyDescent="0.25">
      <c r="B16" s="23" t="s">
        <v>49</v>
      </c>
    </row>
    <row r="17" ht="24" customHeight="1" spans="2:2" x14ac:dyDescent="0.25">
      <c r="B17" s="24" t="s">
        <v>50</v>
      </c>
    </row>
    <row r="18" ht="24" customHeight="1" spans="2:2" x14ac:dyDescent="0.25">
      <c r="B18" s="24" t="s">
        <v>51</v>
      </c>
    </row>
    <row r="19" ht="12" customHeight="1" x14ac:dyDescent="0.25"/>
    <row r="20" ht="6" customHeight="1" x14ac:dyDescent="0.25"/>
    <row r="21" ht="20" customHeight="1" spans="1:2" x14ac:dyDescent="0.25">
      <c r="A21" s="25" t="s">
        <v>11</v>
      </c>
      <c r="B21" s="25"/>
    </row>
    <row r="22" ht="20" customHeight="1" spans="1:2" x14ac:dyDescent="0.25">
      <c r="A22" s="26" t="s">
        <v>12</v>
      </c>
      <c r="B22" s="26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P&amp;L by Option Type</t>
        </is>
      </c>
      <c r="B1" t="inlineStr">
        <is>
          <t>P&amp;L</t>
        </is>
      </c>
    </row>
    <row r="2">
      <c r="A2" t="inlineStr">
        <is>
          <t>Calls</t>
        </is>
      </c>
      <c r="B2">
        <v>778</v>
      </c>
    </row>
    <row r="3">
      <c r="A3" t="inlineStr">
        <is>
          <t>Puts</t>
        </is>
      </c>
      <c r="B3">
        <v>1166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Options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Options Trading Journal</dc:title>
  <dc:subject>Financial Template</dc:subject>
  <dc:description>Free Options Trading Journal template by FinancialAha.com</dc:description>
  <cp:keywords>finance, template, spreadsheet, FinancialAha</cp:keywords>
  <cp:category>Finance</cp:category>
  <cp:lastModifiedBy>Unknown</cp:lastModifiedBy>
  <cp:lastPrinted>2026-04-01T18:01:23Z</cp:lastPrinted>
  <dcterms:created xsi:type="dcterms:W3CDTF">2026-04-01T18:01:23Z</dcterms:created>
  <dcterms:modified xsi:type="dcterms:W3CDTF">2026-04-01T18:01:23Z</dcterms:modified>
</cp:coreProperties>
</file>