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<sst xmlns="http://schemas.openxmlformats.org/spreadsheetml/2006/main" count="48" uniqueCount="43">
  <si>
    <t>Loan Payment Calculator</t>
  </si>
  <si>
    <t>by FinancialAha.com - Understand your loan payments</t>
  </si>
  <si>
    <t>MONTHLY PAYMENT</t>
  </si>
  <si>
    <t>TOTAL PAYMENTS</t>
  </si>
  <si>
    <t>TOTAL INTEREST</t>
  </si>
  <si>
    <t>LOAN TERM</t>
  </si>
  <si>
    <t>Per month</t>
  </si>
  <si>
    <t>Over loan life</t>
  </si>
  <si>
    <t>Cost of borrowing</t>
  </si>
  <si>
    <t>Months</t>
  </si>
  <si>
    <t>PAYMENT BREAKDOWN</t>
  </si>
  <si>
    <t>Created with FinancialAha.com - Free financial tools and templates</t>
  </si>
  <si>
    <t>Get a premium spreadsheet from FinancialAha.com</t>
  </si>
  <si>
    <t>Enter your loan details to see the payment schedule.</t>
  </si>
  <si>
    <t>LOAN DETAILS</t>
  </si>
  <si>
    <t>Loan Amount</t>
  </si>
  <si>
    <t>Annual Interest Rate</t>
  </si>
  <si>
    <t>Loan Term (Months)</t>
  </si>
  <si>
    <t>RESULTS</t>
  </si>
  <si>
    <t>Monthly Payment</t>
  </si>
  <si>
    <t>Total Payments</t>
  </si>
  <si>
    <t>Total Interest</t>
  </si>
  <si>
    <t>AMORTIZATION SCHEDULE</t>
  </si>
  <si>
    <t>Month</t>
  </si>
  <si>
    <t>Payment</t>
  </si>
  <si>
    <t>Principal</t>
  </si>
  <si>
    <t>Interest</t>
  </si>
  <si>
    <t>Balance</t>
  </si>
  <si>
    <t>Cum. Interest</t>
  </si>
  <si>
    <t>How to Use This Calculator</t>
  </si>
  <si>
    <t>Calculate payments for any type of loan.</t>
  </si>
  <si>
    <t>GETTING STARTED</t>
  </si>
  <si>
    <t>1. Enter the loan amount</t>
  </si>
  <si>
    <t>2. Set the annual interest rate</t>
  </si>
  <si>
    <t>3. Choose the loan term in months</t>
  </si>
  <si>
    <t>4. View your monthly payment and full amortization schedule</t>
  </si>
  <si>
    <t>UNDERSTANDING AMORTIZATION</t>
  </si>
  <si>
    <t>Early payments are mostly interest, later payments are mostly principal</t>
  </si>
  <si>
    <t>The cumulative interest column shows total interest paid to date</t>
  </si>
  <si>
    <t>Extra payments would reduce the balance and total interest (not shown in this basic calculator)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</si>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</sst>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center" indent="1"/>
    </xf>
    <xf numFmtId="0" fontId="0" fillId="0" borderId="4" xfId="0" applyBorder="1"/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164" fontId="11" fillId="2" borderId="5" xfId="0" applyNumberFormat="1" applyFont="1" applyFill="1" applyBorder="1" applyAlignment="1" applyProtection="1">
      <alignment horizontal="right" vertical="center"/>
      <protection locked="0"/>
    </xf>
    <xf numFmtId="10" fontId="11" fillId="2" borderId="5" xfId="0" applyNumberFormat="1" applyFont="1" applyFill="1" applyBorder="1" applyAlignment="1" applyProtection="1">
      <alignment horizontal="right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165" fontId="12" fillId="3" borderId="6" xfId="0" applyNumberFormat="1" applyFont="1" applyFill="1" applyBorder="1" applyAlignment="1" applyProtection="1">
      <alignment horizontal="center" vertical="center"/>
    </xf>
    <xf numFmtId="165" fontId="13" fillId="3" borderId="6" xfId="0" applyNumberFormat="1" applyFont="1" applyFill="1" applyBorder="1" applyAlignment="1" applyProtection="1">
      <alignment horizontal="right" vertical="center"/>
    </xf>
    <xf numFmtId="0" fontId="14" fillId="4" borderId="0" xfId="0" applyFont="1" applyFill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</xf>
    <xf numFmtId="0" fontId="11" fillId="5" borderId="7" xfId="0" applyFont="1" applyFill="1" applyBorder="1" applyAlignment="1" applyProtection="1">
      <alignment horizontal="right" vertical="center"/>
    </xf>
    <xf numFmtId="165" fontId="11" fillId="5" borderId="7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Payment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Breakdown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cat>
            <c:strRef>
              <c:f>'_ChartData'!$A$2:$A$3</c:f>
              <c:strCache>
                <c:ptCount val="2"/>
                <c:pt idx="0">
                  <c:v>Principal</c:v>
                </c:pt>
                <c:pt idx="1">
                  <c:v>Interest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25000</c:v>
                </c:pt>
                <c:pt idx="1">
                  <c:v>4349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139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18" customWidth="1"/>
    <col min="3" max="5" width="16" customWidth="1"/>
    <col min="6" max="6" width="18" customWidth="1"/>
  </cols>
  <sheetData>
    <row r="1" ht="48" customHeight="1" spans="1:6" x14ac:dyDescent="0.25">
      <c r="A1" s="11" t="s">
        <v>0</v>
      </c>
      <c r="B1" s="11"/>
      <c r="C1" s="11"/>
      <c r="D1" s="11"/>
      <c r="E1" s="11"/>
      <c r="F1" s="11"/>
    </row>
    <row r="2" ht="24" customHeight="1" spans="1:6" x14ac:dyDescent="0.25">
      <c r="A2" s="12" t="s">
        <v>13</v>
      </c>
      <c r="B2" s="12"/>
      <c r="C2" s="12"/>
      <c r="D2" s="12"/>
      <c r="E2" s="12"/>
      <c r="F2" s="12"/>
    </row>
    <row r="3" ht="14" customHeight="1" x14ac:dyDescent="0.25"/>
    <row r="4" ht="28" customHeight="1" spans="1:6" x14ac:dyDescent="0.25">
      <c r="A4" s="13" t="s">
        <v>14</v>
      </c>
      <c r="B4" s="8"/>
      <c r="C4" s="8"/>
      <c r="D4" s="8"/>
      <c r="E4" s="8"/>
      <c r="F4" s="8"/>
    </row>
    <row r="5" ht="26" customHeight="1" spans="1:2" x14ac:dyDescent="0.25">
      <c r="A5" s="14" t="s">
        <v>15</v>
      </c>
      <c r="B5" s="15">
        <v>25000</v>
      </c>
    </row>
    <row r="6" ht="26" customHeight="1" spans="1:2" x14ac:dyDescent="0.25">
      <c r="A6" s="14" t="s">
        <v>16</v>
      </c>
      <c r="B6" s="16">
        <v>0.065</v>
      </c>
    </row>
    <row r="7" ht="26" customHeight="1" spans="1:2" x14ac:dyDescent="0.25">
      <c r="A7" s="14" t="s">
        <v>17</v>
      </c>
      <c r="B7" s="17">
        <v>60</v>
      </c>
    </row>
    <row r="8" ht="20" customHeight="1" x14ac:dyDescent="0.25"/>
    <row r="9" ht="28" customHeight="1" spans="1:6" x14ac:dyDescent="0.25">
      <c r="A9" s="13" t="s">
        <v>18</v>
      </c>
      <c r="B9" s="8"/>
      <c r="C9" s="8"/>
      <c r="D9" s="8"/>
      <c r="E9" s="8"/>
      <c r="F9" s="8"/>
    </row>
    <row r="10" ht="26" customHeight="1" spans="1:2" x14ac:dyDescent="0.25">
      <c r="A10" s="14" t="s">
        <v>19</v>
      </c>
      <c r="B10" s="18">
        <f>IFERROR(ROUND((B5*(B6/12))/(1-(1+B6/12)^(-B7)),2),0)</f>
        <v>489.15</v>
      </c>
    </row>
    <row r="11" ht="26" customHeight="1" spans="1:2" x14ac:dyDescent="0.25">
      <c r="A11" s="14" t="s">
        <v>20</v>
      </c>
      <c r="B11" s="19">
        <f>ROUND(B10*B7,2)</f>
        <v>29349.22</v>
      </c>
    </row>
    <row r="12" ht="26" customHeight="1" spans="1:2" x14ac:dyDescent="0.25">
      <c r="A12" s="14" t="s">
        <v>21</v>
      </c>
      <c r="B12" s="19">
        <f>B11-B5</f>
        <v>4349.22</v>
      </c>
    </row>
    <row r="13" ht="20" customHeight="1" x14ac:dyDescent="0.25"/>
    <row r="14" ht="28" customHeight="1" spans="1:6" x14ac:dyDescent="0.25">
      <c r="A14" s="13" t="s">
        <v>22</v>
      </c>
      <c r="B14" s="8"/>
      <c r="C14" s="8"/>
      <c r="D14" s="8"/>
      <c r="E14" s="8"/>
      <c r="F14" s="8"/>
    </row>
    <row r="15" ht="32" customHeight="1" spans="1:6" x14ac:dyDescent="0.25">
      <c r="A15" s="20" t="s">
        <v>23</v>
      </c>
      <c r="B15" s="20" t="s">
        <v>24</v>
      </c>
      <c r="C15" s="20" t="s">
        <v>25</v>
      </c>
      <c r="D15" s="20" t="s">
        <v>26</v>
      </c>
      <c r="E15" s="20" t="s">
        <v>27</v>
      </c>
      <c r="F15" s="20" t="s">
        <v>28</v>
      </c>
    </row>
    <row r="16" ht="26" customHeight="1" spans="1:6" x14ac:dyDescent="0.25">
      <c r="A16" s="21">
        <f>IF(ROW()-16+1&gt;B7,"",ROW()-16+1)</f>
        <v>1</v>
      </c>
      <c r="B16" s="22">
        <f>IF(A16="","",B10)</f>
        <v>489.15</v>
      </c>
      <c r="C16" s="22">
        <f>IF(A16="","",B16-D16)</f>
        <v>353.74</v>
      </c>
      <c r="D16" s="22">
        <f>IF(A16="","",ROUND(B5*(B6/12),2))</f>
        <v>135.42</v>
      </c>
      <c r="E16" s="22">
        <f>IF(A16="","",MAX(0,B5-C16))</f>
        <v>24646.26</v>
      </c>
      <c r="F16" s="22">
        <f>IF(A16="","",D16)</f>
        <v>135.42</v>
      </c>
    </row>
    <row r="17" ht="26" customHeight="1" spans="1:6" x14ac:dyDescent="0.25">
      <c r="A17" s="23">
        <f>IF(ROW()-16+1&gt;B7,"",ROW()-16+1)</f>
        <v>2</v>
      </c>
      <c r="B17" s="24">
        <f>IF(A17="","",B10)</f>
        <v>489.15</v>
      </c>
      <c r="C17" s="24">
        <f>IF(A17="","",B17-D17)</f>
        <v>355.65</v>
      </c>
      <c r="D17" s="24">
        <f>IF(A17="","",ROUND(E16*(B6/12),2))</f>
        <v>133.5</v>
      </c>
      <c r="E17" s="24">
        <f>IF(A17="","",MAX(0,E16-C17))</f>
        <v>24290.61</v>
      </c>
      <c r="F17" s="24">
        <f>IF(A17="","",F16+D17)</f>
        <v>268.92</v>
      </c>
    </row>
    <row r="18" ht="26" customHeight="1" spans="1:6" x14ac:dyDescent="0.25">
      <c r="A18" s="21">
        <f>IF(ROW()-16+1&gt;B7,"",ROW()-16+1)</f>
        <v>3</v>
      </c>
      <c r="B18" s="22">
        <f>IF(A18="","",B10)</f>
        <v>489.15</v>
      </c>
      <c r="C18" s="22">
        <f>IF(A18="","",B18-D18)</f>
        <v>357.58</v>
      </c>
      <c r="D18" s="22">
        <f>IF(A18="","",ROUND(E17*(B6/12),2))</f>
        <v>131.57</v>
      </c>
      <c r="E18" s="22">
        <f>IF(A18="","",MAX(0,E17-C18))</f>
        <v>23933.03</v>
      </c>
      <c r="F18" s="22">
        <f>IF(A18="","",F17+D18)</f>
        <v>400.49</v>
      </c>
    </row>
    <row r="19" ht="26" customHeight="1" spans="1:6" x14ac:dyDescent="0.25">
      <c r="A19" s="23">
        <f>IF(ROW()-16+1&gt;B7,"",ROW()-16+1)</f>
        <v>4</v>
      </c>
      <c r="B19" s="24">
        <f>IF(A19="","",B10)</f>
        <v>489.15</v>
      </c>
      <c r="C19" s="24">
        <f>IF(A19="","",B19-D19)</f>
        <v>359.52</v>
      </c>
      <c r="D19" s="24">
        <f>IF(A19="","",ROUND(E18*(B6/12),2))</f>
        <v>129.64</v>
      </c>
      <c r="E19" s="24">
        <f>IF(A19="","",MAX(0,E18-C19))</f>
        <v>23573.51</v>
      </c>
      <c r="F19" s="24">
        <f>IF(A19="","",F18+D19)</f>
        <v>530.13</v>
      </c>
    </row>
    <row r="20" ht="26" customHeight="1" spans="1:6" x14ac:dyDescent="0.25">
      <c r="A20" s="21">
        <f>IF(ROW()-16+1&gt;B7,"",ROW()-16+1)</f>
        <v>5</v>
      </c>
      <c r="B20" s="22">
        <f>IF(A20="","",B10)</f>
        <v>489.15</v>
      </c>
      <c r="C20" s="22">
        <f>IF(A20="","",B20-D20)</f>
        <v>361.46</v>
      </c>
      <c r="D20" s="22">
        <f>IF(A20="","",ROUND(E19*(B6/12),2))</f>
        <v>127.69</v>
      </c>
      <c r="E20" s="22">
        <f>IF(A20="","",MAX(0,E19-C20))</f>
        <v>23212.05</v>
      </c>
      <c r="F20" s="22">
        <f>IF(A20="","",F19+D20)</f>
        <v>657.82</v>
      </c>
    </row>
    <row r="21" ht="26" customHeight="1" spans="1:6" x14ac:dyDescent="0.25">
      <c r="A21" s="23">
        <f>IF(ROW()-16+1&gt;B7,"",ROW()-16+1)</f>
        <v>6</v>
      </c>
      <c r="B21" s="24">
        <f>IF(A21="","",B10)</f>
        <v>489.15</v>
      </c>
      <c r="C21" s="24">
        <f>IF(A21="","",B21-D21)</f>
        <v>363.42</v>
      </c>
      <c r="D21" s="24">
        <f>IF(A21="","",ROUND(E20*(B6/12),2))</f>
        <v>125.73</v>
      </c>
      <c r="E21" s="24">
        <f>IF(A21="","",MAX(0,E20-C21))</f>
        <v>22848.63</v>
      </c>
      <c r="F21" s="24">
        <f>IF(A21="","",F20+D21)</f>
        <v>783.55</v>
      </c>
    </row>
    <row r="22" ht="26" customHeight="1" spans="1:6" x14ac:dyDescent="0.25">
      <c r="A22" s="21">
        <f>IF(ROW()-16+1&gt;B7,"",ROW()-16+1)</f>
        <v>7</v>
      </c>
      <c r="B22" s="22">
        <f>IF(A22="","",B10)</f>
        <v>489.15</v>
      </c>
      <c r="C22" s="22">
        <f>IF(A22="","",B22-D22)</f>
        <v>365.39</v>
      </c>
      <c r="D22" s="22">
        <f>IF(A22="","",ROUND(E21*(B6/12),2))</f>
        <v>123.76</v>
      </c>
      <c r="E22" s="22">
        <f>IF(A22="","",MAX(0,E21-C22))</f>
        <v>22483.24</v>
      </c>
      <c r="F22" s="22">
        <f>IF(A22="","",F21+D22)</f>
        <v>907.31</v>
      </c>
    </row>
    <row r="23" ht="26" customHeight="1" spans="1:6" x14ac:dyDescent="0.25">
      <c r="A23" s="23">
        <f>IF(ROW()-16+1&gt;B7,"",ROW()-16+1)</f>
        <v>8</v>
      </c>
      <c r="B23" s="24">
        <f>IF(A23="","",B10)</f>
        <v>489.15</v>
      </c>
      <c r="C23" s="24">
        <f>IF(A23="","",B23-D23)</f>
        <v>367.37</v>
      </c>
      <c r="D23" s="24">
        <f>IF(A23="","",ROUND(E22*(B6/12),2))</f>
        <v>121.78</v>
      </c>
      <c r="E23" s="24">
        <f>IF(A23="","",MAX(0,E22-C23))</f>
        <v>22115.87</v>
      </c>
      <c r="F23" s="24">
        <f>IF(A23="","",F22+D23)</f>
        <v>1029.1</v>
      </c>
    </row>
    <row r="24" ht="26" customHeight="1" spans="1:6" x14ac:dyDescent="0.25">
      <c r="A24" s="21">
        <f>IF(ROW()-16+1&gt;B7,"",ROW()-16+1)</f>
        <v>9</v>
      </c>
      <c r="B24" s="22">
        <f>IF(A24="","",B10)</f>
        <v>489.15</v>
      </c>
      <c r="C24" s="22">
        <f>IF(A24="","",B24-D24)</f>
        <v>369.36</v>
      </c>
      <c r="D24" s="22">
        <f>IF(A24="","",ROUND(E23*(B6/12),2))</f>
        <v>119.79</v>
      </c>
      <c r="E24" s="22">
        <f>IF(A24="","",MAX(0,E23-C24))</f>
        <v>21746.51</v>
      </c>
      <c r="F24" s="22">
        <f>IF(A24="","",F23+D24)</f>
        <v>1148.89</v>
      </c>
    </row>
    <row r="25" ht="26" customHeight="1" spans="1:6" x14ac:dyDescent="0.25">
      <c r="A25" s="23">
        <f>IF(ROW()-16+1&gt;B7,"",ROW()-16+1)</f>
        <v>10</v>
      </c>
      <c r="B25" s="24">
        <f>IF(A25="","",B10)</f>
        <v>489.15</v>
      </c>
      <c r="C25" s="24">
        <f>IF(A25="","",B25-D25)</f>
        <v>371.36</v>
      </c>
      <c r="D25" s="24">
        <f>IF(A25="","",ROUND(E24*(B6/12),2))</f>
        <v>117.79</v>
      </c>
      <c r="E25" s="24">
        <f>IF(A25="","",MAX(0,E24-C25))</f>
        <v>21375.15</v>
      </c>
      <c r="F25" s="24">
        <f>IF(A25="","",F24+D25)</f>
        <v>1266.69</v>
      </c>
    </row>
    <row r="26" ht="26" customHeight="1" spans="1:6" x14ac:dyDescent="0.25">
      <c r="A26" s="21">
        <f>IF(ROW()-16+1&gt;B7,"",ROW()-16+1)</f>
        <v>11</v>
      </c>
      <c r="B26" s="22">
        <f>IF(A26="","",B10)</f>
        <v>489.15</v>
      </c>
      <c r="C26" s="22">
        <f>IF(A26="","",B26-D26)</f>
        <v>373.37</v>
      </c>
      <c r="D26" s="22">
        <f>IF(A26="","",ROUND(E25*(B6/12),2))</f>
        <v>115.78</v>
      </c>
      <c r="E26" s="22">
        <f>IF(A26="","",MAX(0,E25-C26))</f>
        <v>21001.78</v>
      </c>
      <c r="F26" s="22">
        <f>IF(A26="","",F25+D26)</f>
        <v>1382.47</v>
      </c>
    </row>
    <row r="27" ht="26" customHeight="1" spans="1:6" x14ac:dyDescent="0.25">
      <c r="A27" s="23">
        <f>IF(ROW()-16+1&gt;B7,"",ROW()-16+1)</f>
        <v>12</v>
      </c>
      <c r="B27" s="24">
        <f>IF(A27="","",B10)</f>
        <v>489.15</v>
      </c>
      <c r="C27" s="24">
        <f>IF(A27="","",B27-D27)</f>
        <v>375.39</v>
      </c>
      <c r="D27" s="24">
        <f>IF(A27="","",ROUND(E26*(B6/12),2))</f>
        <v>113.76</v>
      </c>
      <c r="E27" s="24">
        <f>IF(A27="","",MAX(0,E26-C27))</f>
        <v>20626.38</v>
      </c>
      <c r="F27" s="24">
        <f>IF(A27="","",F26+D27)</f>
        <v>1496.23</v>
      </c>
    </row>
    <row r="28" ht="26" customHeight="1" spans="1:6" x14ac:dyDescent="0.25">
      <c r="A28" s="21">
        <f>IF(ROW()-16+1&gt;B7,"",ROW()-16+1)</f>
        <v>13</v>
      </c>
      <c r="B28" s="22">
        <f>IF(A28="","",B10)</f>
        <v>489.15</v>
      </c>
      <c r="C28" s="22">
        <f>IF(A28="","",B28-D28)</f>
        <v>377.43</v>
      </c>
      <c r="D28" s="22">
        <f>IF(A28="","",ROUND(E27*(B6/12),2))</f>
        <v>111.73</v>
      </c>
      <c r="E28" s="22">
        <f>IF(A28="","",MAX(0,E27-C28))</f>
        <v>20248.96</v>
      </c>
      <c r="F28" s="22">
        <f>IF(A28="","",F27+D28)</f>
        <v>1607.95</v>
      </c>
    </row>
    <row r="29" ht="26" customHeight="1" spans="1:6" x14ac:dyDescent="0.25">
      <c r="A29" s="23">
        <f>IF(ROW()-16+1&gt;B7,"",ROW()-16+1)</f>
        <v>14</v>
      </c>
      <c r="B29" s="24">
        <f>IF(A29="","",B10)</f>
        <v>489.15</v>
      </c>
      <c r="C29" s="24">
        <f>IF(A29="","",B29-D29)</f>
        <v>379.47</v>
      </c>
      <c r="D29" s="24">
        <f>IF(A29="","",ROUND(E28*(B6/12),2))</f>
        <v>109.68</v>
      </c>
      <c r="E29" s="24">
        <f>IF(A29="","",MAX(0,E28-C29))</f>
        <v>19869.48</v>
      </c>
      <c r="F29" s="24">
        <f>IF(A29="","",F28+D29)</f>
        <v>1717.64</v>
      </c>
    </row>
    <row r="30" ht="26" customHeight="1" spans="1:6" x14ac:dyDescent="0.25">
      <c r="A30" s="21">
        <f>IF(ROW()-16+1&gt;B7,"",ROW()-16+1)</f>
        <v>15</v>
      </c>
      <c r="B30" s="22">
        <f>IF(A30="","",B10)</f>
        <v>489.15</v>
      </c>
      <c r="C30" s="22">
        <f>IF(A30="","",B30-D30)</f>
        <v>381.53</v>
      </c>
      <c r="D30" s="22">
        <f>IF(A30="","",ROUND(E29*(B6/12),2))</f>
        <v>107.63</v>
      </c>
      <c r="E30" s="22">
        <f>IF(A30="","",MAX(0,E29-C30))</f>
        <v>19487.96</v>
      </c>
      <c r="F30" s="22">
        <f>IF(A30="","",F29+D30)</f>
        <v>1825.26</v>
      </c>
    </row>
    <row r="31" ht="26" customHeight="1" spans="1:6" x14ac:dyDescent="0.25">
      <c r="A31" s="23">
        <f>IF(ROW()-16+1&gt;B7,"",ROW()-16+1)</f>
        <v>16</v>
      </c>
      <c r="B31" s="24">
        <f>IF(A31="","",B10)</f>
        <v>489.15</v>
      </c>
      <c r="C31" s="24">
        <f>IF(A31="","",B31-D31)</f>
        <v>383.59</v>
      </c>
      <c r="D31" s="24">
        <f>IF(A31="","",ROUND(E30*(B6/12),2))</f>
        <v>105.56</v>
      </c>
      <c r="E31" s="24">
        <f>IF(A31="","",MAX(0,E30-C31))</f>
        <v>19104.36</v>
      </c>
      <c r="F31" s="24">
        <f>IF(A31="","",F30+D31)</f>
        <v>1930.82</v>
      </c>
    </row>
    <row r="32" ht="26" customHeight="1" spans="1:6" x14ac:dyDescent="0.25">
      <c r="A32" s="21">
        <f>IF(ROW()-16+1&gt;B7,"",ROW()-16+1)</f>
        <v>17</v>
      </c>
      <c r="B32" s="22">
        <f>IF(A32="","",B10)</f>
        <v>489.15</v>
      </c>
      <c r="C32" s="22">
        <f>IF(A32="","",B32-D32)</f>
        <v>385.67</v>
      </c>
      <c r="D32" s="22">
        <f>IF(A32="","",ROUND(E31*(B6/12),2))</f>
        <v>103.48</v>
      </c>
      <c r="E32" s="22">
        <f>IF(A32="","",MAX(0,E31-C32))</f>
        <v>18718.69</v>
      </c>
      <c r="F32" s="22">
        <f>IF(A32="","",F31+D32)</f>
        <v>2034.3</v>
      </c>
    </row>
    <row r="33" ht="26" customHeight="1" spans="1:6" x14ac:dyDescent="0.25">
      <c r="A33" s="23">
        <f>IF(ROW()-16+1&gt;B7,"",ROW()-16+1)</f>
        <v>18</v>
      </c>
      <c r="B33" s="24">
        <f>IF(A33="","",B10)</f>
        <v>489.15</v>
      </c>
      <c r="C33" s="24">
        <f>IF(A33="","",B33-D33)</f>
        <v>387.76</v>
      </c>
      <c r="D33" s="24">
        <f>IF(A33="","",ROUND(E32*(B6/12),2))</f>
        <v>101.39</v>
      </c>
      <c r="E33" s="24">
        <f>IF(A33="","",MAX(0,E32-C33))</f>
        <v>18330.93</v>
      </c>
      <c r="F33" s="24">
        <f>IF(A33="","",F32+D33)</f>
        <v>2135.7</v>
      </c>
    </row>
    <row r="34" ht="26" customHeight="1" spans="1:6" x14ac:dyDescent="0.25">
      <c r="A34" s="21">
        <f>IF(ROW()-16+1&gt;B7,"",ROW()-16+1)</f>
        <v>19</v>
      </c>
      <c r="B34" s="22">
        <f>IF(A34="","",B10)</f>
        <v>489.15</v>
      </c>
      <c r="C34" s="22">
        <f>IF(A34="","",B34-D34)</f>
        <v>389.86</v>
      </c>
      <c r="D34" s="22">
        <f>IF(A34="","",ROUND(E33*(B6/12),2))</f>
        <v>99.29</v>
      </c>
      <c r="E34" s="22">
        <f>IF(A34="","",MAX(0,E33-C34))</f>
        <v>17941.07</v>
      </c>
      <c r="F34" s="22">
        <f>IF(A34="","",F33+D34)</f>
        <v>2234.99</v>
      </c>
    </row>
    <row r="35" ht="26" customHeight="1" spans="1:6" x14ac:dyDescent="0.25">
      <c r="A35" s="23">
        <f>IF(ROW()-16+1&gt;B7,"",ROW()-16+1)</f>
        <v>20</v>
      </c>
      <c r="B35" s="24">
        <f>IF(A35="","",B10)</f>
        <v>489.15</v>
      </c>
      <c r="C35" s="24">
        <f>IF(A35="","",B35-D35)</f>
        <v>391.97</v>
      </c>
      <c r="D35" s="24">
        <f>IF(A35="","",ROUND(E34*(B6/12),2))</f>
        <v>97.18</v>
      </c>
      <c r="E35" s="24">
        <f>IF(A35="","",MAX(0,E34-C35))</f>
        <v>17549.1</v>
      </c>
      <c r="F35" s="24">
        <f>IF(A35="","",F34+D35)</f>
        <v>2332.17</v>
      </c>
    </row>
    <row r="36" ht="26" customHeight="1" spans="1:6" x14ac:dyDescent="0.25">
      <c r="A36" s="21">
        <f>IF(ROW()-16+1&gt;B7,"",ROW()-16+1)</f>
        <v>21</v>
      </c>
      <c r="B36" s="22">
        <f>IF(A36="","",B10)</f>
        <v>489.15</v>
      </c>
      <c r="C36" s="22">
        <f>IF(A36="","",B36-D36)</f>
        <v>394.1</v>
      </c>
      <c r="D36" s="22">
        <f>IF(A36="","",ROUND(E35*(B6/12),2))</f>
        <v>95.06</v>
      </c>
      <c r="E36" s="22">
        <f>IF(A36="","",MAX(0,E35-C36))</f>
        <v>17155</v>
      </c>
      <c r="F36" s="22">
        <f>IF(A36="","",F35+D36)</f>
        <v>2427.23</v>
      </c>
    </row>
    <row r="37" ht="26" customHeight="1" spans="1:6" x14ac:dyDescent="0.25">
      <c r="A37" s="23">
        <f>IF(ROW()-16+1&gt;B7,"",ROW()-16+1)</f>
        <v>22</v>
      </c>
      <c r="B37" s="24">
        <f>IF(A37="","",B10)</f>
        <v>489.15</v>
      </c>
      <c r="C37" s="24">
        <f>IF(A37="","",B37-D37)</f>
        <v>396.23</v>
      </c>
      <c r="D37" s="24">
        <f>IF(A37="","",ROUND(E36*(B6/12),2))</f>
        <v>92.92</v>
      </c>
      <c r="E37" s="24">
        <f>IF(A37="","",MAX(0,E36-C37))</f>
        <v>16758.77</v>
      </c>
      <c r="F37" s="24">
        <f>IF(A37="","",F36+D37)</f>
        <v>2520.15</v>
      </c>
    </row>
    <row r="38" ht="26" customHeight="1" spans="1:6" x14ac:dyDescent="0.25">
      <c r="A38" s="21">
        <f>IF(ROW()-16+1&gt;B7,"",ROW()-16+1)</f>
        <v>23</v>
      </c>
      <c r="B38" s="22">
        <f>IF(A38="","",B10)</f>
        <v>489.15</v>
      </c>
      <c r="C38" s="22">
        <f>IF(A38="","",B38-D38)</f>
        <v>398.38</v>
      </c>
      <c r="D38" s="22">
        <f>IF(A38="","",ROUND(E37*(B6/12),2))</f>
        <v>90.78</v>
      </c>
      <c r="E38" s="22">
        <f>IF(A38="","",MAX(0,E37-C38))</f>
        <v>16360.39</v>
      </c>
      <c r="F38" s="22">
        <f>IF(A38="","",F37+D38)</f>
        <v>2610.93</v>
      </c>
    </row>
    <row r="39" ht="26" customHeight="1" spans="1:6" x14ac:dyDescent="0.25">
      <c r="A39" s="23">
        <f>IF(ROW()-16+1&gt;B7,"",ROW()-16+1)</f>
        <v>24</v>
      </c>
      <c r="B39" s="24">
        <f>IF(A39="","",B10)</f>
        <v>489.15</v>
      </c>
      <c r="C39" s="24">
        <f>IF(A39="","",B39-D39)</f>
        <v>400.53</v>
      </c>
      <c r="D39" s="24">
        <f>IF(A39="","",ROUND(E38*(B6/12),2))</f>
        <v>88.62</v>
      </c>
      <c r="E39" s="24">
        <f>IF(A39="","",MAX(0,E38-C39))</f>
        <v>15959.86</v>
      </c>
      <c r="F39" s="24">
        <f>IF(A39="","",F38+D39)</f>
        <v>2699.55</v>
      </c>
    </row>
    <row r="40" ht="26" customHeight="1" spans="1:6" x14ac:dyDescent="0.25">
      <c r="A40" s="21">
        <f>IF(ROW()-16+1&gt;B7,"",ROW()-16+1)</f>
        <v>25</v>
      </c>
      <c r="B40" s="22">
        <f>IF(A40="","",B10)</f>
        <v>489.15</v>
      </c>
      <c r="C40" s="22">
        <f>IF(A40="","",B40-D40)</f>
        <v>402.7</v>
      </c>
      <c r="D40" s="22">
        <f>IF(A40="","",ROUND(E39*(B6/12),2))</f>
        <v>86.45</v>
      </c>
      <c r="E40" s="22">
        <f>IF(A40="","",MAX(0,E39-C40))</f>
        <v>15557.15</v>
      </c>
      <c r="F40" s="22">
        <f>IF(A40="","",F39+D40)</f>
        <v>2786</v>
      </c>
    </row>
    <row r="41" ht="26" customHeight="1" spans="1:6" x14ac:dyDescent="0.25">
      <c r="A41" s="23">
        <f>IF(ROW()-16+1&gt;B7,"",ROW()-16+1)</f>
        <v>26</v>
      </c>
      <c r="B41" s="24">
        <f>IF(A41="","",B10)</f>
        <v>489.15</v>
      </c>
      <c r="C41" s="24">
        <f>IF(A41="","",B41-D41)</f>
        <v>404.89</v>
      </c>
      <c r="D41" s="24">
        <f>IF(A41="","",ROUND(E40*(B6/12),2))</f>
        <v>84.27</v>
      </c>
      <c r="E41" s="24">
        <f>IF(A41="","",MAX(0,E40-C41))</f>
        <v>15152.27</v>
      </c>
      <c r="F41" s="24">
        <f>IF(A41="","",F40+D41)</f>
        <v>2870.26</v>
      </c>
    </row>
    <row r="42" ht="26" customHeight="1" spans="1:6" x14ac:dyDescent="0.25">
      <c r="A42" s="21">
        <f>IF(ROW()-16+1&gt;B7,"",ROW()-16+1)</f>
        <v>27</v>
      </c>
      <c r="B42" s="22">
        <f>IF(A42="","",B10)</f>
        <v>489.15</v>
      </c>
      <c r="C42" s="22">
        <f>IF(A42="","",B42-D42)</f>
        <v>407.08</v>
      </c>
      <c r="D42" s="22">
        <f>IF(A42="","",ROUND(E41*(B6/12),2))</f>
        <v>82.07</v>
      </c>
      <c r="E42" s="22">
        <f>IF(A42="","",MAX(0,E41-C42))</f>
        <v>14745.19</v>
      </c>
      <c r="F42" s="22">
        <f>IF(A42="","",F41+D42)</f>
        <v>2952.34</v>
      </c>
    </row>
    <row r="43" ht="26" customHeight="1" spans="1:6" x14ac:dyDescent="0.25">
      <c r="A43" s="23">
        <f>IF(ROW()-16+1&gt;B7,"",ROW()-16+1)</f>
        <v>28</v>
      </c>
      <c r="B43" s="24">
        <f>IF(A43="","",B10)</f>
        <v>489.15</v>
      </c>
      <c r="C43" s="24">
        <f>IF(A43="","",B43-D43)</f>
        <v>409.28</v>
      </c>
      <c r="D43" s="24">
        <f>IF(A43="","",ROUND(E42*(B6/12),2))</f>
        <v>79.87</v>
      </c>
      <c r="E43" s="24">
        <f>IF(A43="","",MAX(0,E42-C43))</f>
        <v>14335.9</v>
      </c>
      <c r="F43" s="24">
        <f>IF(A43="","",F42+D43)</f>
        <v>3032.21</v>
      </c>
    </row>
    <row r="44" ht="26" customHeight="1" spans="1:6" x14ac:dyDescent="0.25">
      <c r="A44" s="21">
        <f>IF(ROW()-16+1&gt;B7,"",ROW()-16+1)</f>
        <v>29</v>
      </c>
      <c r="B44" s="22">
        <f>IF(A44="","",B10)</f>
        <v>489.15</v>
      </c>
      <c r="C44" s="22">
        <f>IF(A44="","",B44-D44)</f>
        <v>411.5</v>
      </c>
      <c r="D44" s="22">
        <f>IF(A44="","",ROUND(E43*(B6/12),2))</f>
        <v>77.65</v>
      </c>
      <c r="E44" s="22">
        <f>IF(A44="","",MAX(0,E43-C44))</f>
        <v>13924.4</v>
      </c>
      <c r="F44" s="22">
        <f>IF(A44="","",F43+D44)</f>
        <v>3109.86</v>
      </c>
    </row>
    <row r="45" ht="26" customHeight="1" spans="1:6" x14ac:dyDescent="0.25">
      <c r="A45" s="23">
        <f>IF(ROW()-16+1&gt;B7,"",ROW()-16+1)</f>
        <v>30</v>
      </c>
      <c r="B45" s="24">
        <f>IF(A45="","",B10)</f>
        <v>489.15</v>
      </c>
      <c r="C45" s="24">
        <f>IF(A45="","",B45-D45)</f>
        <v>413.73</v>
      </c>
      <c r="D45" s="24">
        <f>IF(A45="","",ROUND(E44*(B6/12),2))</f>
        <v>75.42</v>
      </c>
      <c r="E45" s="24">
        <f>IF(A45="","",MAX(0,E44-C45))</f>
        <v>13510.67</v>
      </c>
      <c r="F45" s="24">
        <f>IF(A45="","",F44+D45)</f>
        <v>3185.28</v>
      </c>
    </row>
    <row r="46" ht="26" customHeight="1" spans="1:6" x14ac:dyDescent="0.25">
      <c r="A46" s="21">
        <f>IF(ROW()-16+1&gt;B7,"",ROW()-16+1)</f>
        <v>31</v>
      </c>
      <c r="B46" s="22">
        <f>IF(A46="","",B10)</f>
        <v>489.15</v>
      </c>
      <c r="C46" s="22">
        <f>IF(A46="","",B46-D46)</f>
        <v>415.97</v>
      </c>
      <c r="D46" s="22">
        <f>IF(A46="","",ROUND(E45*(B6/12),2))</f>
        <v>73.18</v>
      </c>
      <c r="E46" s="22">
        <f>IF(A46="","",MAX(0,E45-C46))</f>
        <v>13094.7</v>
      </c>
      <c r="F46" s="22">
        <f>IF(A46="","",F45+D46)</f>
        <v>3258.47</v>
      </c>
    </row>
    <row r="47" ht="26" customHeight="1" spans="1:6" x14ac:dyDescent="0.25">
      <c r="A47" s="23">
        <f>IF(ROW()-16+1&gt;B7,"",ROW()-16+1)</f>
        <v>32</v>
      </c>
      <c r="B47" s="24">
        <f>IF(A47="","",B10)</f>
        <v>489.15</v>
      </c>
      <c r="C47" s="24">
        <f>IF(A47="","",B47-D47)</f>
        <v>418.22</v>
      </c>
      <c r="D47" s="24">
        <f>IF(A47="","",ROUND(E46*(B6/12),2))</f>
        <v>70.93</v>
      </c>
      <c r="E47" s="24">
        <f>IF(A47="","",MAX(0,E46-C47))</f>
        <v>12676.48</v>
      </c>
      <c r="F47" s="24">
        <f>IF(A47="","",F46+D47)</f>
        <v>3329.4</v>
      </c>
    </row>
    <row r="48" ht="26" customHeight="1" spans="1:6" x14ac:dyDescent="0.25">
      <c r="A48" s="21">
        <f>IF(ROW()-16+1&gt;B7,"",ROW()-16+1)</f>
        <v>33</v>
      </c>
      <c r="B48" s="22">
        <f>IF(A48="","",B10)</f>
        <v>489.15</v>
      </c>
      <c r="C48" s="22">
        <f>IF(A48="","",B48-D48)</f>
        <v>420.49</v>
      </c>
      <c r="D48" s="22">
        <f>IF(A48="","",ROUND(E47*(B6/12),2))</f>
        <v>68.66</v>
      </c>
      <c r="E48" s="22">
        <f>IF(A48="","",MAX(0,E47-C48))</f>
        <v>12255.99</v>
      </c>
      <c r="F48" s="22">
        <f>IF(A48="","",F47+D48)</f>
        <v>3398.06</v>
      </c>
    </row>
    <row r="49" ht="26" customHeight="1" spans="1:6" x14ac:dyDescent="0.25">
      <c r="A49" s="23">
        <f>IF(ROW()-16+1&gt;B7,"",ROW()-16+1)</f>
        <v>34</v>
      </c>
      <c r="B49" s="24">
        <f>IF(A49="","",B10)</f>
        <v>489.15</v>
      </c>
      <c r="C49" s="24">
        <f>IF(A49="","",B49-D49)</f>
        <v>422.77</v>
      </c>
      <c r="D49" s="24">
        <f>IF(A49="","",ROUND(E48*(B6/12),2))</f>
        <v>66.39</v>
      </c>
      <c r="E49" s="24">
        <f>IF(A49="","",MAX(0,E48-C49))</f>
        <v>11833.22</v>
      </c>
      <c r="F49" s="24">
        <f>IF(A49="","",F48+D49)</f>
        <v>3464.45</v>
      </c>
    </row>
    <row r="50" ht="26" customHeight="1" spans="1:6" x14ac:dyDescent="0.25">
      <c r="A50" s="21">
        <f>IF(ROW()-16+1&gt;B7,"",ROW()-16+1)</f>
        <v>35</v>
      </c>
      <c r="B50" s="22">
        <f>IF(A50="","",B10)</f>
        <v>489.15</v>
      </c>
      <c r="C50" s="22">
        <f>IF(A50="","",B50-D50)</f>
        <v>425.06</v>
      </c>
      <c r="D50" s="22">
        <f>IF(A50="","",ROUND(E49*(B6/12),2))</f>
        <v>64.1</v>
      </c>
      <c r="E50" s="22">
        <f>IF(A50="","",MAX(0,E49-C50))</f>
        <v>11408.16</v>
      </c>
      <c r="F50" s="22">
        <f>IF(A50="","",F49+D50)</f>
        <v>3528.54</v>
      </c>
    </row>
    <row r="51" ht="26" customHeight="1" spans="1:6" x14ac:dyDescent="0.25">
      <c r="A51" s="23">
        <f>IF(ROW()-16+1&gt;B7,"",ROW()-16+1)</f>
        <v>36</v>
      </c>
      <c r="B51" s="24">
        <f>IF(A51="","",B10)</f>
        <v>489.15</v>
      </c>
      <c r="C51" s="24">
        <f>IF(A51="","",B51-D51)</f>
        <v>427.36</v>
      </c>
      <c r="D51" s="24">
        <f>IF(A51="","",ROUND(E50*(B6/12),2))</f>
        <v>61.79</v>
      </c>
      <c r="E51" s="24">
        <f>IF(A51="","",MAX(0,E50-C51))</f>
        <v>10980.81</v>
      </c>
      <c r="F51" s="24">
        <f>IF(A51="","",F50+D51)</f>
        <v>3590.34</v>
      </c>
    </row>
    <row r="52" ht="26" customHeight="1" spans="1:6" x14ac:dyDescent="0.25">
      <c r="A52" s="21">
        <f>IF(ROW()-16+1&gt;B7,"",ROW()-16+1)</f>
        <v>37</v>
      </c>
      <c r="B52" s="22">
        <f>IF(A52="","",B10)</f>
        <v>489.15</v>
      </c>
      <c r="C52" s="22">
        <f>IF(A52="","",B52-D52)</f>
        <v>429.67</v>
      </c>
      <c r="D52" s="22">
        <f>IF(A52="","",ROUND(E51*(B6/12),2))</f>
        <v>59.48</v>
      </c>
      <c r="E52" s="22">
        <f>IF(A52="","",MAX(0,E51-C52))</f>
        <v>10551.13</v>
      </c>
      <c r="F52" s="22">
        <f>IF(A52="","",F51+D52)</f>
        <v>3649.82</v>
      </c>
    </row>
    <row r="53" ht="26" customHeight="1" spans="1:6" x14ac:dyDescent="0.25">
      <c r="A53" s="23">
        <f>IF(ROW()-16+1&gt;B7,"",ROW()-16+1)</f>
        <v>38</v>
      </c>
      <c r="B53" s="24">
        <f>IF(A53="","",B10)</f>
        <v>489.15</v>
      </c>
      <c r="C53" s="24">
        <f>IF(A53="","",B53-D53)</f>
        <v>432</v>
      </c>
      <c r="D53" s="24">
        <f>IF(A53="","",ROUND(E52*(B6/12),2))</f>
        <v>57.15</v>
      </c>
      <c r="E53" s="24">
        <f>IF(A53="","",MAX(0,E52-C53))</f>
        <v>10119.13</v>
      </c>
      <c r="F53" s="24">
        <f>IF(A53="","",F52+D53)</f>
        <v>3706.97</v>
      </c>
    </row>
    <row r="54" ht="26" customHeight="1" spans="1:6" x14ac:dyDescent="0.25">
      <c r="A54" s="21">
        <f>IF(ROW()-16+1&gt;B7,"",ROW()-16+1)</f>
        <v>39</v>
      </c>
      <c r="B54" s="22">
        <f>IF(A54="","",B10)</f>
        <v>489.15</v>
      </c>
      <c r="C54" s="22">
        <f>IF(A54="","",B54-D54)</f>
        <v>434.34</v>
      </c>
      <c r="D54" s="22">
        <f>IF(A54="","",ROUND(E53*(B6/12),2))</f>
        <v>54.81</v>
      </c>
      <c r="E54" s="22">
        <f>IF(A54="","",MAX(0,E53-C54))</f>
        <v>9684.79</v>
      </c>
      <c r="F54" s="22">
        <f>IF(A54="","",F53+D54)</f>
        <v>3761.78</v>
      </c>
    </row>
    <row r="55" ht="26" customHeight="1" spans="1:6" x14ac:dyDescent="0.25">
      <c r="A55" s="23">
        <f>IF(ROW()-16+1&gt;B7,"",ROW()-16+1)</f>
        <v>40</v>
      </c>
      <c r="B55" s="24">
        <f>IF(A55="","",B10)</f>
        <v>489.15</v>
      </c>
      <c r="C55" s="24">
        <f>IF(A55="","",B55-D55)</f>
        <v>436.69</v>
      </c>
      <c r="D55" s="24">
        <f>IF(A55="","",ROUND(E54*(B6/12),2))</f>
        <v>52.46</v>
      </c>
      <c r="E55" s="24">
        <f>IF(A55="","",MAX(0,E54-C55))</f>
        <v>9248.09</v>
      </c>
      <c r="F55" s="24">
        <f>IF(A55="","",F54+D55)</f>
        <v>3814.24</v>
      </c>
    </row>
    <row r="56" ht="26" customHeight="1" spans="1:6" x14ac:dyDescent="0.25">
      <c r="A56" s="21">
        <f>IF(ROW()-16+1&gt;B7,"",ROW()-16+1)</f>
        <v>41</v>
      </c>
      <c r="B56" s="22">
        <f>IF(A56="","",B10)</f>
        <v>489.15</v>
      </c>
      <c r="C56" s="22">
        <f>IF(A56="","",B56-D56)</f>
        <v>439.06</v>
      </c>
      <c r="D56" s="22">
        <f>IF(A56="","",ROUND(E55*(B6/12),2))</f>
        <v>50.09</v>
      </c>
      <c r="E56" s="22">
        <f>IF(A56="","",MAX(0,E55-C56))</f>
        <v>8809.03</v>
      </c>
      <c r="F56" s="22">
        <f>IF(A56="","",F55+D56)</f>
        <v>3864.33</v>
      </c>
    </row>
    <row r="57" ht="26" customHeight="1" spans="1:6" x14ac:dyDescent="0.25">
      <c r="A57" s="23">
        <f>IF(ROW()-16+1&gt;B7,"",ROW()-16+1)</f>
        <v>42</v>
      </c>
      <c r="B57" s="24">
        <f>IF(A57="","",B10)</f>
        <v>489.15</v>
      </c>
      <c r="C57" s="24">
        <f>IF(A57="","",B57-D57)</f>
        <v>441.44</v>
      </c>
      <c r="D57" s="24">
        <f>IF(A57="","",ROUND(E56*(B6/12),2))</f>
        <v>47.72</v>
      </c>
      <c r="E57" s="24">
        <f>IF(A57="","",MAX(0,E56-C57))</f>
        <v>8367.59</v>
      </c>
      <c r="F57" s="24">
        <f>IF(A57="","",F56+D57)</f>
        <v>3912.05</v>
      </c>
    </row>
    <row r="58" ht="26" customHeight="1" spans="1:6" x14ac:dyDescent="0.25">
      <c r="A58" s="21">
        <f>IF(ROW()-16+1&gt;B7,"",ROW()-16+1)</f>
        <v>43</v>
      </c>
      <c r="B58" s="22">
        <f>IF(A58="","",B10)</f>
        <v>489.15</v>
      </c>
      <c r="C58" s="22">
        <f>IF(A58="","",B58-D58)</f>
        <v>443.83</v>
      </c>
      <c r="D58" s="22">
        <f>IF(A58="","",ROUND(E57*(B6/12),2))</f>
        <v>45.32</v>
      </c>
      <c r="E58" s="22">
        <f>IF(A58="","",MAX(0,E57-C58))</f>
        <v>7923.77</v>
      </c>
      <c r="F58" s="22">
        <f>IF(A58="","",F57+D58)</f>
        <v>3957.37</v>
      </c>
    </row>
    <row r="59" ht="26" customHeight="1" spans="1:6" x14ac:dyDescent="0.25">
      <c r="A59" s="23">
        <f>IF(ROW()-16+1&gt;B7,"",ROW()-16+1)</f>
        <v>44</v>
      </c>
      <c r="B59" s="24">
        <f>IF(A59="","",B10)</f>
        <v>489.15</v>
      </c>
      <c r="C59" s="24">
        <f>IF(A59="","",B59-D59)</f>
        <v>446.23</v>
      </c>
      <c r="D59" s="24">
        <f>IF(A59="","",ROUND(E58*(B6/12),2))</f>
        <v>42.92</v>
      </c>
      <c r="E59" s="24">
        <f>IF(A59="","",MAX(0,E58-C59))</f>
        <v>7477.53</v>
      </c>
      <c r="F59" s="24">
        <f>IF(A59="","",F58+D59)</f>
        <v>4000.3</v>
      </c>
    </row>
    <row r="60" ht="26" customHeight="1" spans="1:6" x14ac:dyDescent="0.25">
      <c r="A60" s="21">
        <f>IF(ROW()-16+1&gt;B7,"",ROW()-16+1)</f>
        <v>45</v>
      </c>
      <c r="B60" s="22">
        <f>IF(A60="","",B10)</f>
        <v>489.15</v>
      </c>
      <c r="C60" s="22">
        <f>IF(A60="","",B60-D60)</f>
        <v>448.65</v>
      </c>
      <c r="D60" s="22">
        <f>IF(A60="","",ROUND(E59*(B6/12),2))</f>
        <v>40.5</v>
      </c>
      <c r="E60" s="22">
        <f>IF(A60="","",MAX(0,E59-C60))</f>
        <v>7028.88</v>
      </c>
      <c r="F60" s="22">
        <f>IF(A60="","",F59+D60)</f>
        <v>4040.8</v>
      </c>
    </row>
    <row r="61" ht="26" customHeight="1" spans="1:6" x14ac:dyDescent="0.25">
      <c r="A61" s="23">
        <f>IF(ROW()-16+1&gt;B7,"",ROW()-16+1)</f>
        <v>46</v>
      </c>
      <c r="B61" s="24">
        <f>IF(A61="","",B10)</f>
        <v>489.15</v>
      </c>
      <c r="C61" s="24">
        <f>IF(A61="","",B61-D61)</f>
        <v>451.08</v>
      </c>
      <c r="D61" s="24">
        <f>IF(A61="","",ROUND(E60*(B6/12),2))</f>
        <v>38.07</v>
      </c>
      <c r="E61" s="24">
        <f>IF(A61="","",MAX(0,E60-C61))</f>
        <v>6577.8</v>
      </c>
      <c r="F61" s="24">
        <f>IF(A61="","",F60+D61)</f>
        <v>4078.87</v>
      </c>
    </row>
    <row r="62" ht="26" customHeight="1" spans="1:6" x14ac:dyDescent="0.25">
      <c r="A62" s="21">
        <f>IF(ROW()-16+1&gt;B7,"",ROW()-16+1)</f>
        <v>47</v>
      </c>
      <c r="B62" s="22">
        <f>IF(A62="","",B10)</f>
        <v>489.15</v>
      </c>
      <c r="C62" s="22">
        <f>IF(A62="","",B62-D62)</f>
        <v>453.52</v>
      </c>
      <c r="D62" s="22">
        <f>IF(A62="","",ROUND(E61*(B6/12),2))</f>
        <v>35.63</v>
      </c>
      <c r="E62" s="22">
        <f>IF(A62="","",MAX(0,E61-C62))</f>
        <v>6124.28</v>
      </c>
      <c r="F62" s="22">
        <f>IF(A62="","",F61+D62)</f>
        <v>4114.5</v>
      </c>
    </row>
    <row r="63" ht="26" customHeight="1" spans="1:6" x14ac:dyDescent="0.25">
      <c r="A63" s="23">
        <f>IF(ROW()-16+1&gt;B7,"",ROW()-16+1)</f>
        <v>48</v>
      </c>
      <c r="B63" s="24">
        <f>IF(A63="","",B10)</f>
        <v>489.15</v>
      </c>
      <c r="C63" s="24">
        <f>IF(A63="","",B63-D63)</f>
        <v>455.98</v>
      </c>
      <c r="D63" s="24">
        <f>IF(A63="","",ROUND(E62*(B6/12),2))</f>
        <v>33.17</v>
      </c>
      <c r="E63" s="24">
        <f>IF(A63="","",MAX(0,E62-C63))</f>
        <v>5668.3</v>
      </c>
      <c r="F63" s="24">
        <f>IF(A63="","",F62+D63)</f>
        <v>4147.67</v>
      </c>
    </row>
    <row r="64" ht="26" customHeight="1" spans="1:6" x14ac:dyDescent="0.25">
      <c r="A64" s="21">
        <f>IF(ROW()-16+1&gt;B7,"",ROW()-16+1)</f>
        <v>49</v>
      </c>
      <c r="B64" s="22">
        <f>IF(A64="","",B10)</f>
        <v>489.15</v>
      </c>
      <c r="C64" s="22">
        <f>IF(A64="","",B64-D64)</f>
        <v>458.45</v>
      </c>
      <c r="D64" s="22">
        <f>IF(A64="","",ROUND(E63*(B6/12),2))</f>
        <v>30.7</v>
      </c>
      <c r="E64" s="22">
        <f>IF(A64="","",MAX(0,E63-C64))</f>
        <v>5209.85</v>
      </c>
      <c r="F64" s="22">
        <f>IF(A64="","",F63+D64)</f>
        <v>4178.38</v>
      </c>
    </row>
    <row r="65" ht="26" customHeight="1" spans="1:6" x14ac:dyDescent="0.25">
      <c r="A65" s="23">
        <f>IF(ROW()-16+1&gt;B7,"",ROW()-16+1)</f>
        <v>50</v>
      </c>
      <c r="B65" s="24">
        <f>IF(A65="","",B10)</f>
        <v>489.15</v>
      </c>
      <c r="C65" s="24">
        <f>IF(A65="","",B65-D65)</f>
        <v>460.93</v>
      </c>
      <c r="D65" s="24">
        <f>IF(A65="","",ROUND(E64*(B6/12),2))</f>
        <v>28.22</v>
      </c>
      <c r="E65" s="24">
        <f>IF(A65="","",MAX(0,E64-C65))</f>
        <v>4748.91</v>
      </c>
      <c r="F65" s="24">
        <f>IF(A65="","",F64+D65)</f>
        <v>4206.6</v>
      </c>
    </row>
    <row r="66" ht="26" customHeight="1" spans="1:6" x14ac:dyDescent="0.25">
      <c r="A66" s="21">
        <f>IF(ROW()-16+1&gt;B7,"",ROW()-16+1)</f>
        <v>51</v>
      </c>
      <c r="B66" s="22">
        <f>IF(A66="","",B10)</f>
        <v>489.15</v>
      </c>
      <c r="C66" s="22">
        <f>IF(A66="","",B66-D66)</f>
        <v>463.43</v>
      </c>
      <c r="D66" s="22">
        <f>IF(A66="","",ROUND(E65*(B6/12),2))</f>
        <v>25.72</v>
      </c>
      <c r="E66" s="22">
        <f>IF(A66="","",MAX(0,E65-C66))</f>
        <v>4285.48</v>
      </c>
      <c r="F66" s="22">
        <f>IF(A66="","",F65+D66)</f>
        <v>4232.32</v>
      </c>
    </row>
    <row r="67" ht="26" customHeight="1" spans="1:6" x14ac:dyDescent="0.25">
      <c r="A67" s="23">
        <f>IF(ROW()-16+1&gt;B7,"",ROW()-16+1)</f>
        <v>52</v>
      </c>
      <c r="B67" s="24">
        <f>IF(A67="","",B10)</f>
        <v>489.15</v>
      </c>
      <c r="C67" s="24">
        <f>IF(A67="","",B67-D67)</f>
        <v>465.94</v>
      </c>
      <c r="D67" s="24">
        <f>IF(A67="","",ROUND(E66*(B6/12),2))</f>
        <v>23.21</v>
      </c>
      <c r="E67" s="24">
        <f>IF(A67="","",MAX(0,E66-C67))</f>
        <v>3819.54</v>
      </c>
      <c r="F67" s="24">
        <f>IF(A67="","",F66+D67)</f>
        <v>4255.53</v>
      </c>
    </row>
    <row r="68" ht="26" customHeight="1" spans="1:6" x14ac:dyDescent="0.25">
      <c r="A68" s="21">
        <f>IF(ROW()-16+1&gt;B7,"",ROW()-16+1)</f>
        <v>53</v>
      </c>
      <c r="B68" s="22">
        <f>IF(A68="","",B10)</f>
        <v>489.15</v>
      </c>
      <c r="C68" s="22">
        <f>IF(A68="","",B68-D68)</f>
        <v>468.46</v>
      </c>
      <c r="D68" s="22">
        <f>IF(A68="","",ROUND(E67*(B6/12),2))</f>
        <v>20.69</v>
      </c>
      <c r="E68" s="22">
        <f>IF(A68="","",MAX(0,E67-C68))</f>
        <v>3351.08</v>
      </c>
      <c r="F68" s="22">
        <f>IF(A68="","",F67+D68)</f>
        <v>4276.22</v>
      </c>
    </row>
    <row r="69" ht="26" customHeight="1" spans="1:6" x14ac:dyDescent="0.25">
      <c r="A69" s="23">
        <f>IF(ROW()-16+1&gt;B7,"",ROW()-16+1)</f>
        <v>54</v>
      </c>
      <c r="B69" s="24">
        <f>IF(A69="","",B10)</f>
        <v>489.15</v>
      </c>
      <c r="C69" s="24">
        <f>IF(A69="","",B69-D69)</f>
        <v>471</v>
      </c>
      <c r="D69" s="24">
        <f>IF(A69="","",ROUND(E68*(B6/12),2))</f>
        <v>18.15</v>
      </c>
      <c r="E69" s="24">
        <f>IF(A69="","",MAX(0,E68-C69))</f>
        <v>2880.08</v>
      </c>
      <c r="F69" s="24">
        <f>IF(A69="","",F68+D69)</f>
        <v>4294.38</v>
      </c>
    </row>
    <row r="70" ht="26" customHeight="1" spans="1:6" x14ac:dyDescent="0.25">
      <c r="A70" s="21">
        <f>IF(ROW()-16+1&gt;B7,"",ROW()-16+1)</f>
        <v>55</v>
      </c>
      <c r="B70" s="22">
        <f>IF(A70="","",B10)</f>
        <v>489.15</v>
      </c>
      <c r="C70" s="22">
        <f>IF(A70="","",B70-D70)</f>
        <v>473.55</v>
      </c>
      <c r="D70" s="22">
        <f>IF(A70="","",ROUND(E69*(B6/12),2))</f>
        <v>15.6</v>
      </c>
      <c r="E70" s="22">
        <f>IF(A70="","",MAX(0,E69-C70))</f>
        <v>2406.52</v>
      </c>
      <c r="F70" s="22">
        <f>IF(A70="","",F69+D70)</f>
        <v>4309.98</v>
      </c>
    </row>
    <row r="71" ht="26" customHeight="1" spans="1:6" x14ac:dyDescent="0.25">
      <c r="A71" s="23">
        <f>IF(ROW()-16+1&gt;B7,"",ROW()-16+1)</f>
        <v>56</v>
      </c>
      <c r="B71" s="24">
        <f>IF(A71="","",B10)</f>
        <v>489.15</v>
      </c>
      <c r="C71" s="24">
        <f>IF(A71="","",B71-D71)</f>
        <v>476.12</v>
      </c>
      <c r="D71" s="24">
        <f>IF(A71="","",ROUND(E70*(B6/12),2))</f>
        <v>13.04</v>
      </c>
      <c r="E71" s="24">
        <f>IF(A71="","",MAX(0,E70-C71))</f>
        <v>1930.4</v>
      </c>
      <c r="F71" s="24">
        <f>IF(A71="","",F70+D71)</f>
        <v>4323.01</v>
      </c>
    </row>
    <row r="72" ht="26" customHeight="1" spans="1:6" x14ac:dyDescent="0.25">
      <c r="A72" s="21">
        <f>IF(ROW()-16+1&gt;B7,"",ROW()-16+1)</f>
        <v>57</v>
      </c>
      <c r="B72" s="22">
        <f>IF(A72="","",B10)</f>
        <v>489.15</v>
      </c>
      <c r="C72" s="22">
        <f>IF(A72="","",B72-D72)</f>
        <v>478.7</v>
      </c>
      <c r="D72" s="22">
        <f>IF(A72="","",ROUND(E71*(B6/12),2))</f>
        <v>10.46</v>
      </c>
      <c r="E72" s="22">
        <f>IF(A72="","",MAX(0,E71-C72))</f>
        <v>1451.71</v>
      </c>
      <c r="F72" s="22">
        <f>IF(A72="","",F71+D72)</f>
        <v>4333.47</v>
      </c>
    </row>
    <row r="73" ht="26" customHeight="1" spans="1:6" x14ac:dyDescent="0.25">
      <c r="A73" s="23">
        <f>IF(ROW()-16+1&gt;B7,"",ROW()-16+1)</f>
        <v>58</v>
      </c>
      <c r="B73" s="24">
        <f>IF(A73="","",B10)</f>
        <v>489.15</v>
      </c>
      <c r="C73" s="24">
        <f>IF(A73="","",B73-D73)</f>
        <v>481.29</v>
      </c>
      <c r="D73" s="24">
        <f>IF(A73="","",ROUND(E72*(B6/12),2))</f>
        <v>7.86</v>
      </c>
      <c r="E73" s="24">
        <f>IF(A73="","",MAX(0,E72-C73))</f>
        <v>970.42</v>
      </c>
      <c r="F73" s="24">
        <f>IF(A73="","",F72+D73)</f>
        <v>4341.33</v>
      </c>
    </row>
    <row r="74" ht="26" customHeight="1" spans="1:6" x14ac:dyDescent="0.25">
      <c r="A74" s="21">
        <f>IF(ROW()-16+1&gt;B7,"",ROW()-16+1)</f>
        <v>59</v>
      </c>
      <c r="B74" s="22">
        <f>IF(A74="","",B10)</f>
        <v>489.15</v>
      </c>
      <c r="C74" s="22">
        <f>IF(A74="","",B74-D74)</f>
        <v>483.9</v>
      </c>
      <c r="D74" s="22">
        <f>IF(A74="","",ROUND(E73*(B6/12),2))</f>
        <v>5.26</v>
      </c>
      <c r="E74" s="22">
        <f>IF(A74="","",MAX(0,E73-C74))</f>
        <v>486.52</v>
      </c>
      <c r="F74" s="22">
        <f>IF(A74="","",F73+D74)</f>
        <v>4346.59</v>
      </c>
    </row>
    <row r="75" ht="26" customHeight="1" spans="1:6" x14ac:dyDescent="0.25">
      <c r="A75" s="23">
        <f>IF(ROW()-16+1&gt;B7,"",ROW()-16+1)</f>
        <v>60</v>
      </c>
      <c r="B75" s="24">
        <f>IF(A75="","",B10)</f>
        <v>489.15</v>
      </c>
      <c r="C75" s="24">
        <f>IF(A75="","",B75-D75)</f>
        <v>486.52</v>
      </c>
      <c r="D75" s="24">
        <f>IF(A75="","",ROUND(E74*(B6/12),2))</f>
        <v>2.64</v>
      </c>
      <c r="E75" s="24">
        <f>IF(A75="","",MAX(0,E74-C75))</f>
        <v>0.0001</v>
      </c>
      <c r="F75" s="24">
        <f>IF(A75="","",F74+D75)</f>
        <v>4349.22</v>
      </c>
    </row>
    <row r="76" ht="26" customHeight="1" spans="1:6" x14ac:dyDescent="0.25">
      <c r="A76" s="21" t="str">
        <f>IF(ROW()-16+1&gt;B7,"",ROW()-16+1)</f>
        <v> </v>
      </c>
      <c r="B76" s="22" t="str">
        <f>IF(A76="","",B10)</f>
        <v> </v>
      </c>
      <c r="C76" s="22" t="str">
        <f>IF(A76="","",B76-D76)</f>
        <v> </v>
      </c>
      <c r="D76" s="22" t="str">
        <f>IF(A76="","",ROUND(E75*(B6/12),2))</f>
        <v> </v>
      </c>
      <c r="E76" s="22" t="str">
        <f>IF(A76="","",MAX(0,E75-C76))</f>
        <v> </v>
      </c>
      <c r="F76" s="22" t="str">
        <f>IF(A76="","",F75+D76)</f>
        <v> </v>
      </c>
    </row>
    <row r="77" ht="26" customHeight="1" spans="1:6" x14ac:dyDescent="0.25">
      <c r="A77" s="23" t="str">
        <f>IF(ROW()-16+1&gt;B7,"",ROW()-16+1)</f>
        <v> </v>
      </c>
      <c r="B77" s="24" t="str">
        <f>IF(A77="","",B10)</f>
        <v> </v>
      </c>
      <c r="C77" s="24" t="str">
        <f>IF(A77="","",B77-D77)</f>
        <v> </v>
      </c>
      <c r="D77" s="24" t="str">
        <f>IF(A77="","",ROUND(E76*(B6/12),2))</f>
        <v> </v>
      </c>
      <c r="E77" s="24" t="str">
        <f>IF(A77="","",MAX(0,E76-C77))</f>
        <v> </v>
      </c>
      <c r="F77" s="24" t="str">
        <f>IF(A77="","",F76+D77)</f>
        <v> </v>
      </c>
    </row>
    <row r="78" ht="26" customHeight="1" spans="1:6" x14ac:dyDescent="0.25">
      <c r="A78" s="21" t="str">
        <f>IF(ROW()-16+1&gt;B7,"",ROW()-16+1)</f>
        <v> </v>
      </c>
      <c r="B78" s="22" t="str">
        <f>IF(A78="","",B10)</f>
        <v> </v>
      </c>
      <c r="C78" s="22" t="str">
        <f>IF(A78="","",B78-D78)</f>
        <v> </v>
      </c>
      <c r="D78" s="22" t="str">
        <f>IF(A78="","",ROUND(E77*(B6/12),2))</f>
        <v> </v>
      </c>
      <c r="E78" s="22" t="str">
        <f>IF(A78="","",MAX(0,E77-C78))</f>
        <v> </v>
      </c>
      <c r="F78" s="22" t="str">
        <f>IF(A78="","",F77+D78)</f>
        <v> </v>
      </c>
    </row>
    <row r="79" ht="26" customHeight="1" spans="1:6" x14ac:dyDescent="0.25">
      <c r="A79" s="23" t="str">
        <f>IF(ROW()-16+1&gt;B7,"",ROW()-16+1)</f>
        <v> </v>
      </c>
      <c r="B79" s="24" t="str">
        <f>IF(A79="","",B10)</f>
        <v> </v>
      </c>
      <c r="C79" s="24" t="str">
        <f>IF(A79="","",B79-D79)</f>
        <v> </v>
      </c>
      <c r="D79" s="24" t="str">
        <f>IF(A79="","",ROUND(E78*(B6/12),2))</f>
        <v> </v>
      </c>
      <c r="E79" s="24" t="str">
        <f>IF(A79="","",MAX(0,E78-C79))</f>
        <v> </v>
      </c>
      <c r="F79" s="24" t="str">
        <f>IF(A79="","",F78+D79)</f>
        <v> </v>
      </c>
    </row>
    <row r="80" ht="26" customHeight="1" spans="1:6" x14ac:dyDescent="0.25">
      <c r="A80" s="21" t="str">
        <f>IF(ROW()-16+1&gt;B7,"",ROW()-16+1)</f>
        <v> </v>
      </c>
      <c r="B80" s="22" t="str">
        <f>IF(A80="","",B10)</f>
        <v> </v>
      </c>
      <c r="C80" s="22" t="str">
        <f>IF(A80="","",B80-D80)</f>
        <v> </v>
      </c>
      <c r="D80" s="22" t="str">
        <f>IF(A80="","",ROUND(E79*(B6/12),2))</f>
        <v> </v>
      </c>
      <c r="E80" s="22" t="str">
        <f>IF(A80="","",MAX(0,E79-C80))</f>
        <v> </v>
      </c>
      <c r="F80" s="22" t="str">
        <f>IF(A80="","",F79+D80)</f>
        <v> </v>
      </c>
    </row>
    <row r="81" ht="26" customHeight="1" spans="1:6" x14ac:dyDescent="0.25">
      <c r="A81" s="23" t="str">
        <f>IF(ROW()-16+1&gt;B7,"",ROW()-16+1)</f>
        <v> </v>
      </c>
      <c r="B81" s="24" t="str">
        <f>IF(A81="","",B10)</f>
        <v> </v>
      </c>
      <c r="C81" s="24" t="str">
        <f>IF(A81="","",B81-D81)</f>
        <v> </v>
      </c>
      <c r="D81" s="24" t="str">
        <f>IF(A81="","",ROUND(E80*(B6/12),2))</f>
        <v> </v>
      </c>
      <c r="E81" s="24" t="str">
        <f>IF(A81="","",MAX(0,E80-C81))</f>
        <v> </v>
      </c>
      <c r="F81" s="24" t="str">
        <f>IF(A81="","",F80+D81)</f>
        <v> </v>
      </c>
    </row>
    <row r="82" ht="26" customHeight="1" spans="1:6" x14ac:dyDescent="0.25">
      <c r="A82" s="21" t="str">
        <f>IF(ROW()-16+1&gt;B7,"",ROW()-16+1)</f>
        <v> </v>
      </c>
      <c r="B82" s="22" t="str">
        <f>IF(A82="","",B10)</f>
        <v> </v>
      </c>
      <c r="C82" s="22" t="str">
        <f>IF(A82="","",B82-D82)</f>
        <v> </v>
      </c>
      <c r="D82" s="22" t="str">
        <f>IF(A82="","",ROUND(E81*(B6/12),2))</f>
        <v> </v>
      </c>
      <c r="E82" s="22" t="str">
        <f>IF(A82="","",MAX(0,E81-C82))</f>
        <v> </v>
      </c>
      <c r="F82" s="22" t="str">
        <f>IF(A82="","",F81+D82)</f>
        <v> </v>
      </c>
    </row>
    <row r="83" ht="26" customHeight="1" spans="1:6" x14ac:dyDescent="0.25">
      <c r="A83" s="23" t="str">
        <f>IF(ROW()-16+1&gt;B7,"",ROW()-16+1)</f>
        <v> </v>
      </c>
      <c r="B83" s="24" t="str">
        <f>IF(A83="","",B10)</f>
        <v> </v>
      </c>
      <c r="C83" s="24" t="str">
        <f>IF(A83="","",B83-D83)</f>
        <v> </v>
      </c>
      <c r="D83" s="24" t="str">
        <f>IF(A83="","",ROUND(E82*(B6/12),2))</f>
        <v> </v>
      </c>
      <c r="E83" s="24" t="str">
        <f>IF(A83="","",MAX(0,E82-C83))</f>
        <v> </v>
      </c>
      <c r="F83" s="24" t="str">
        <f>IF(A83="","",F82+D83)</f>
        <v> </v>
      </c>
    </row>
    <row r="84" ht="26" customHeight="1" spans="1:6" x14ac:dyDescent="0.25">
      <c r="A84" s="21" t="str">
        <f>IF(ROW()-16+1&gt;B7,"",ROW()-16+1)</f>
        <v> </v>
      </c>
      <c r="B84" s="22" t="str">
        <f>IF(A84="","",B10)</f>
        <v> </v>
      </c>
      <c r="C84" s="22" t="str">
        <f>IF(A84="","",B84-D84)</f>
        <v> </v>
      </c>
      <c r="D84" s="22" t="str">
        <f>IF(A84="","",ROUND(E83*(B6/12),2))</f>
        <v> </v>
      </c>
      <c r="E84" s="22" t="str">
        <f>IF(A84="","",MAX(0,E83-C84))</f>
        <v> </v>
      </c>
      <c r="F84" s="22" t="str">
        <f>IF(A84="","",F83+D84)</f>
        <v> </v>
      </c>
    </row>
    <row r="85" ht="26" customHeight="1" spans="1:6" x14ac:dyDescent="0.25">
      <c r="A85" s="23" t="str">
        <f>IF(ROW()-16+1&gt;B7,"",ROW()-16+1)</f>
        <v> </v>
      </c>
      <c r="B85" s="24" t="str">
        <f>IF(A85="","",B10)</f>
        <v> </v>
      </c>
      <c r="C85" s="24" t="str">
        <f>IF(A85="","",B85-D85)</f>
        <v> </v>
      </c>
      <c r="D85" s="24" t="str">
        <f>IF(A85="","",ROUND(E84*(B6/12),2))</f>
        <v> </v>
      </c>
      <c r="E85" s="24" t="str">
        <f>IF(A85="","",MAX(0,E84-C85))</f>
        <v> </v>
      </c>
      <c r="F85" s="24" t="str">
        <f>IF(A85="","",F84+D85)</f>
        <v> </v>
      </c>
    </row>
    <row r="86" ht="26" customHeight="1" spans="1:6" x14ac:dyDescent="0.25">
      <c r="A86" s="21" t="str">
        <f>IF(ROW()-16+1&gt;B7,"",ROW()-16+1)</f>
        <v> </v>
      </c>
      <c r="B86" s="22" t="str">
        <f>IF(A86="","",B10)</f>
        <v> </v>
      </c>
      <c r="C86" s="22" t="str">
        <f>IF(A86="","",B86-D86)</f>
        <v> </v>
      </c>
      <c r="D86" s="22" t="str">
        <f>IF(A86="","",ROUND(E85*(B6/12),2))</f>
        <v> </v>
      </c>
      <c r="E86" s="22" t="str">
        <f>IF(A86="","",MAX(0,E85-C86))</f>
        <v> </v>
      </c>
      <c r="F86" s="22" t="str">
        <f>IF(A86="","",F85+D86)</f>
        <v> </v>
      </c>
    </row>
    <row r="87" ht="26" customHeight="1" spans="1:6" x14ac:dyDescent="0.25">
      <c r="A87" s="23" t="str">
        <f>IF(ROW()-16+1&gt;B7,"",ROW()-16+1)</f>
        <v> </v>
      </c>
      <c r="B87" s="24" t="str">
        <f>IF(A87="","",B10)</f>
        <v> </v>
      </c>
      <c r="C87" s="24" t="str">
        <f>IF(A87="","",B87-D87)</f>
        <v> </v>
      </c>
      <c r="D87" s="24" t="str">
        <f>IF(A87="","",ROUND(E86*(B6/12),2))</f>
        <v> </v>
      </c>
      <c r="E87" s="24" t="str">
        <f>IF(A87="","",MAX(0,E86-C87))</f>
        <v> </v>
      </c>
      <c r="F87" s="24" t="str">
        <f>IF(A87="","",F86+D87)</f>
        <v> </v>
      </c>
    </row>
    <row r="88" ht="26" customHeight="1" spans="1:6" x14ac:dyDescent="0.25">
      <c r="A88" s="21" t="str">
        <f>IF(ROW()-16+1&gt;B7,"",ROW()-16+1)</f>
        <v> </v>
      </c>
      <c r="B88" s="22" t="str">
        <f>IF(A88="","",B10)</f>
        <v> </v>
      </c>
      <c r="C88" s="22" t="str">
        <f>IF(A88="","",B88-D88)</f>
        <v> </v>
      </c>
      <c r="D88" s="22" t="str">
        <f>IF(A88="","",ROUND(E87*(B6/12),2))</f>
        <v> </v>
      </c>
      <c r="E88" s="22" t="str">
        <f>IF(A88="","",MAX(0,E87-C88))</f>
        <v> </v>
      </c>
      <c r="F88" s="22" t="str">
        <f>IF(A88="","",F87+D88)</f>
        <v> </v>
      </c>
    </row>
    <row r="89" ht="26" customHeight="1" spans="1:6" x14ac:dyDescent="0.25">
      <c r="A89" s="23" t="str">
        <f>IF(ROW()-16+1&gt;B7,"",ROW()-16+1)</f>
        <v> </v>
      </c>
      <c r="B89" s="24" t="str">
        <f>IF(A89="","",B10)</f>
        <v> </v>
      </c>
      <c r="C89" s="24" t="str">
        <f>IF(A89="","",B89-D89)</f>
        <v> </v>
      </c>
      <c r="D89" s="24" t="str">
        <f>IF(A89="","",ROUND(E88*(B6/12),2))</f>
        <v> </v>
      </c>
      <c r="E89" s="24" t="str">
        <f>IF(A89="","",MAX(0,E88-C89))</f>
        <v> </v>
      </c>
      <c r="F89" s="24" t="str">
        <f>IF(A89="","",F88+D89)</f>
        <v> </v>
      </c>
    </row>
    <row r="90" ht="26" customHeight="1" spans="1:6" x14ac:dyDescent="0.25">
      <c r="A90" s="21" t="str">
        <f>IF(ROW()-16+1&gt;B7,"",ROW()-16+1)</f>
        <v> </v>
      </c>
      <c r="B90" s="22" t="str">
        <f>IF(A90="","",B10)</f>
        <v> </v>
      </c>
      <c r="C90" s="22" t="str">
        <f>IF(A90="","",B90-D90)</f>
        <v> </v>
      </c>
      <c r="D90" s="22" t="str">
        <f>IF(A90="","",ROUND(E89*(B6/12),2))</f>
        <v> </v>
      </c>
      <c r="E90" s="22" t="str">
        <f>IF(A90="","",MAX(0,E89-C90))</f>
        <v> </v>
      </c>
      <c r="F90" s="22" t="str">
        <f>IF(A90="","",F89+D90)</f>
        <v> </v>
      </c>
    </row>
    <row r="91" ht="26" customHeight="1" spans="1:6" x14ac:dyDescent="0.25">
      <c r="A91" s="23" t="str">
        <f>IF(ROW()-16+1&gt;B7,"",ROW()-16+1)</f>
        <v> </v>
      </c>
      <c r="B91" s="24" t="str">
        <f>IF(A91="","",B10)</f>
        <v> </v>
      </c>
      <c r="C91" s="24" t="str">
        <f>IF(A91="","",B91-D91)</f>
        <v> </v>
      </c>
      <c r="D91" s="24" t="str">
        <f>IF(A91="","",ROUND(E90*(B6/12),2))</f>
        <v> </v>
      </c>
      <c r="E91" s="24" t="str">
        <f>IF(A91="","",MAX(0,E90-C91))</f>
        <v> </v>
      </c>
      <c r="F91" s="24" t="str">
        <f>IF(A91="","",F90+D91)</f>
        <v> </v>
      </c>
    </row>
    <row r="92" ht="26" customHeight="1" spans="1:6" x14ac:dyDescent="0.25">
      <c r="A92" s="21" t="str">
        <f>IF(ROW()-16+1&gt;B7,"",ROW()-16+1)</f>
        <v> </v>
      </c>
      <c r="B92" s="22" t="str">
        <f>IF(A92="","",B10)</f>
        <v> </v>
      </c>
      <c r="C92" s="22" t="str">
        <f>IF(A92="","",B92-D92)</f>
        <v> </v>
      </c>
      <c r="D92" s="22" t="str">
        <f>IF(A92="","",ROUND(E91*(B6/12),2))</f>
        <v> </v>
      </c>
      <c r="E92" s="22" t="str">
        <f>IF(A92="","",MAX(0,E91-C92))</f>
        <v> </v>
      </c>
      <c r="F92" s="22" t="str">
        <f>IF(A92="","",F91+D92)</f>
        <v> </v>
      </c>
    </row>
    <row r="93" ht="26" customHeight="1" spans="1:6" x14ac:dyDescent="0.25">
      <c r="A93" s="23" t="str">
        <f>IF(ROW()-16+1&gt;B7,"",ROW()-16+1)</f>
        <v> </v>
      </c>
      <c r="B93" s="24" t="str">
        <f>IF(A93="","",B10)</f>
        <v> </v>
      </c>
      <c r="C93" s="24" t="str">
        <f>IF(A93="","",B93-D93)</f>
        <v> </v>
      </c>
      <c r="D93" s="24" t="str">
        <f>IF(A93="","",ROUND(E92*(B6/12),2))</f>
        <v> </v>
      </c>
      <c r="E93" s="24" t="str">
        <f>IF(A93="","",MAX(0,E92-C93))</f>
        <v> </v>
      </c>
      <c r="F93" s="24" t="str">
        <f>IF(A93="","",F92+D93)</f>
        <v> </v>
      </c>
    </row>
    <row r="94" ht="26" customHeight="1" spans="1:6" x14ac:dyDescent="0.25">
      <c r="A94" s="21" t="str">
        <f>IF(ROW()-16+1&gt;B7,"",ROW()-16+1)</f>
        <v> </v>
      </c>
      <c r="B94" s="22" t="str">
        <f>IF(A94="","",B10)</f>
        <v> </v>
      </c>
      <c r="C94" s="22" t="str">
        <f>IF(A94="","",B94-D94)</f>
        <v> </v>
      </c>
      <c r="D94" s="22" t="str">
        <f>IF(A94="","",ROUND(E93*(B6/12),2))</f>
        <v> </v>
      </c>
      <c r="E94" s="22" t="str">
        <f>IF(A94="","",MAX(0,E93-C94))</f>
        <v> </v>
      </c>
      <c r="F94" s="22" t="str">
        <f>IF(A94="","",F93+D94)</f>
        <v> </v>
      </c>
    </row>
    <row r="95" ht="26" customHeight="1" spans="1:6" x14ac:dyDescent="0.25">
      <c r="A95" s="23" t="str">
        <f>IF(ROW()-16+1&gt;B7,"",ROW()-16+1)</f>
        <v> </v>
      </c>
      <c r="B95" s="24" t="str">
        <f>IF(A95="","",B10)</f>
        <v> </v>
      </c>
      <c r="C95" s="24" t="str">
        <f>IF(A95="","",B95-D95)</f>
        <v> </v>
      </c>
      <c r="D95" s="24" t="str">
        <f>IF(A95="","",ROUND(E94*(B6/12),2))</f>
        <v> </v>
      </c>
      <c r="E95" s="24" t="str">
        <f>IF(A95="","",MAX(0,E94-C95))</f>
        <v> </v>
      </c>
      <c r="F95" s="24" t="str">
        <f>IF(A95="","",F94+D95)</f>
        <v> </v>
      </c>
    </row>
    <row r="96" ht="26" customHeight="1" spans="1:6" x14ac:dyDescent="0.25">
      <c r="A96" s="21" t="str">
        <f>IF(ROW()-16+1&gt;B7,"",ROW()-16+1)</f>
        <v> </v>
      </c>
      <c r="B96" s="22" t="str">
        <f>IF(A96="","",B10)</f>
        <v> </v>
      </c>
      <c r="C96" s="22" t="str">
        <f>IF(A96="","",B96-D96)</f>
        <v> </v>
      </c>
      <c r="D96" s="22" t="str">
        <f>IF(A96="","",ROUND(E95*(B6/12),2))</f>
        <v> </v>
      </c>
      <c r="E96" s="22" t="str">
        <f>IF(A96="","",MAX(0,E95-C96))</f>
        <v> </v>
      </c>
      <c r="F96" s="22" t="str">
        <f>IF(A96="","",F95+D96)</f>
        <v> </v>
      </c>
    </row>
    <row r="97" ht="26" customHeight="1" spans="1:6" x14ac:dyDescent="0.25">
      <c r="A97" s="23" t="str">
        <f>IF(ROW()-16+1&gt;B7,"",ROW()-16+1)</f>
        <v> </v>
      </c>
      <c r="B97" s="24" t="str">
        <f>IF(A97="","",B10)</f>
        <v> </v>
      </c>
      <c r="C97" s="24" t="str">
        <f>IF(A97="","",B97-D97)</f>
        <v> </v>
      </c>
      <c r="D97" s="24" t="str">
        <f>IF(A97="","",ROUND(E96*(B6/12),2))</f>
        <v> </v>
      </c>
      <c r="E97" s="24" t="str">
        <f>IF(A97="","",MAX(0,E96-C97))</f>
        <v> </v>
      </c>
      <c r="F97" s="24" t="str">
        <f>IF(A97="","",F96+D97)</f>
        <v> </v>
      </c>
    </row>
    <row r="98" ht="26" customHeight="1" spans="1:6" x14ac:dyDescent="0.25">
      <c r="A98" s="21" t="str">
        <f>IF(ROW()-16+1&gt;B7,"",ROW()-16+1)</f>
        <v> </v>
      </c>
      <c r="B98" s="22" t="str">
        <f>IF(A98="","",B10)</f>
        <v> </v>
      </c>
      <c r="C98" s="22" t="str">
        <f>IF(A98="","",B98-D98)</f>
        <v> </v>
      </c>
      <c r="D98" s="22" t="str">
        <f>IF(A98="","",ROUND(E97*(B6/12),2))</f>
        <v> </v>
      </c>
      <c r="E98" s="22" t="str">
        <f>IF(A98="","",MAX(0,E97-C98))</f>
        <v> </v>
      </c>
      <c r="F98" s="22" t="str">
        <f>IF(A98="","",F97+D98)</f>
        <v> </v>
      </c>
    </row>
    <row r="99" ht="26" customHeight="1" spans="1:6" x14ac:dyDescent="0.25">
      <c r="A99" s="23" t="str">
        <f>IF(ROW()-16+1&gt;B7,"",ROW()-16+1)</f>
        <v> </v>
      </c>
      <c r="B99" s="24" t="str">
        <f>IF(A99="","",B10)</f>
        <v> </v>
      </c>
      <c r="C99" s="24" t="str">
        <f>IF(A99="","",B99-D99)</f>
        <v> </v>
      </c>
      <c r="D99" s="24" t="str">
        <f>IF(A99="","",ROUND(E98*(B6/12),2))</f>
        <v> </v>
      </c>
      <c r="E99" s="24" t="str">
        <f>IF(A99="","",MAX(0,E98-C99))</f>
        <v> </v>
      </c>
      <c r="F99" s="24" t="str">
        <f>IF(A99="","",F98+D99)</f>
        <v> </v>
      </c>
    </row>
    <row r="100" ht="26" customHeight="1" spans="1:6" x14ac:dyDescent="0.25">
      <c r="A100" s="21" t="str">
        <f>IF(ROW()-16+1&gt;B7,"",ROW()-16+1)</f>
        <v> </v>
      </c>
      <c r="B100" s="22" t="str">
        <f>IF(A100="","",B10)</f>
        <v> </v>
      </c>
      <c r="C100" s="22" t="str">
        <f>IF(A100="","",B100-D100)</f>
        <v> </v>
      </c>
      <c r="D100" s="22" t="str">
        <f>IF(A100="","",ROUND(E99*(B6/12),2))</f>
        <v> </v>
      </c>
      <c r="E100" s="22" t="str">
        <f>IF(A100="","",MAX(0,E99-C100))</f>
        <v> </v>
      </c>
      <c r="F100" s="22" t="str">
        <f>IF(A100="","",F99+D100)</f>
        <v> </v>
      </c>
    </row>
    <row r="101" ht="26" customHeight="1" spans="1:6" x14ac:dyDescent="0.25">
      <c r="A101" s="23" t="str">
        <f>IF(ROW()-16+1&gt;B7,"",ROW()-16+1)</f>
        <v> </v>
      </c>
      <c r="B101" s="24" t="str">
        <f>IF(A101="","",B10)</f>
        <v> </v>
      </c>
      <c r="C101" s="24" t="str">
        <f>IF(A101="","",B101-D101)</f>
        <v> </v>
      </c>
      <c r="D101" s="24" t="str">
        <f>IF(A101="","",ROUND(E100*(B6/12),2))</f>
        <v> </v>
      </c>
      <c r="E101" s="24" t="str">
        <f>IF(A101="","",MAX(0,E100-C101))</f>
        <v> </v>
      </c>
      <c r="F101" s="24" t="str">
        <f>IF(A101="","",F100+D101)</f>
        <v> </v>
      </c>
    </row>
    <row r="102" ht="26" customHeight="1" spans="1:6" x14ac:dyDescent="0.25">
      <c r="A102" s="21" t="str">
        <f>IF(ROW()-16+1&gt;B7,"",ROW()-16+1)</f>
        <v> </v>
      </c>
      <c r="B102" s="22" t="str">
        <f>IF(A102="","",B10)</f>
        <v> </v>
      </c>
      <c r="C102" s="22" t="str">
        <f>IF(A102="","",B102-D102)</f>
        <v> </v>
      </c>
      <c r="D102" s="22" t="str">
        <f>IF(A102="","",ROUND(E101*(B6/12),2))</f>
        <v> </v>
      </c>
      <c r="E102" s="22" t="str">
        <f>IF(A102="","",MAX(0,E101-C102))</f>
        <v> </v>
      </c>
      <c r="F102" s="22" t="str">
        <f>IF(A102="","",F101+D102)</f>
        <v> </v>
      </c>
    </row>
    <row r="103" ht="26" customHeight="1" spans="1:6" x14ac:dyDescent="0.25">
      <c r="A103" s="23" t="str">
        <f>IF(ROW()-16+1&gt;B7,"",ROW()-16+1)</f>
        <v> </v>
      </c>
      <c r="B103" s="24" t="str">
        <f>IF(A103="","",B10)</f>
        <v> </v>
      </c>
      <c r="C103" s="24" t="str">
        <f>IF(A103="","",B103-D103)</f>
        <v> </v>
      </c>
      <c r="D103" s="24" t="str">
        <f>IF(A103="","",ROUND(E102*(B6/12),2))</f>
        <v> </v>
      </c>
      <c r="E103" s="24" t="str">
        <f>IF(A103="","",MAX(0,E102-C103))</f>
        <v> </v>
      </c>
      <c r="F103" s="24" t="str">
        <f>IF(A103="","",F102+D103)</f>
        <v> </v>
      </c>
    </row>
    <row r="104" ht="26" customHeight="1" spans="1:6" x14ac:dyDescent="0.25">
      <c r="A104" s="21" t="str">
        <f>IF(ROW()-16+1&gt;B7,"",ROW()-16+1)</f>
        <v> </v>
      </c>
      <c r="B104" s="22" t="str">
        <f>IF(A104="","",B10)</f>
        <v> </v>
      </c>
      <c r="C104" s="22" t="str">
        <f>IF(A104="","",B104-D104)</f>
        <v> </v>
      </c>
      <c r="D104" s="22" t="str">
        <f>IF(A104="","",ROUND(E103*(B6/12),2))</f>
        <v> </v>
      </c>
      <c r="E104" s="22" t="str">
        <f>IF(A104="","",MAX(0,E103-C104))</f>
        <v> </v>
      </c>
      <c r="F104" s="22" t="str">
        <f>IF(A104="","",F103+D104)</f>
        <v> </v>
      </c>
    </row>
    <row r="105" ht="26" customHeight="1" spans="1:6" x14ac:dyDescent="0.25">
      <c r="A105" s="23" t="str">
        <f>IF(ROW()-16+1&gt;B7,"",ROW()-16+1)</f>
        <v> </v>
      </c>
      <c r="B105" s="24" t="str">
        <f>IF(A105="","",B10)</f>
        <v> </v>
      </c>
      <c r="C105" s="24" t="str">
        <f>IF(A105="","",B105-D105)</f>
        <v> </v>
      </c>
      <c r="D105" s="24" t="str">
        <f>IF(A105="","",ROUND(E104*(B6/12),2))</f>
        <v> </v>
      </c>
      <c r="E105" s="24" t="str">
        <f>IF(A105="","",MAX(0,E104-C105))</f>
        <v> </v>
      </c>
      <c r="F105" s="24" t="str">
        <f>IF(A105="","",F104+D105)</f>
        <v> </v>
      </c>
    </row>
    <row r="106" ht="26" customHeight="1" spans="1:6" x14ac:dyDescent="0.25">
      <c r="A106" s="21" t="str">
        <f>IF(ROW()-16+1&gt;B7,"",ROW()-16+1)</f>
        <v> </v>
      </c>
      <c r="B106" s="22" t="str">
        <f>IF(A106="","",B10)</f>
        <v> </v>
      </c>
      <c r="C106" s="22" t="str">
        <f>IF(A106="","",B106-D106)</f>
        <v> </v>
      </c>
      <c r="D106" s="22" t="str">
        <f>IF(A106="","",ROUND(E105*(B6/12),2))</f>
        <v> </v>
      </c>
      <c r="E106" s="22" t="str">
        <f>IF(A106="","",MAX(0,E105-C106))</f>
        <v> </v>
      </c>
      <c r="F106" s="22" t="str">
        <f>IF(A106="","",F105+D106)</f>
        <v> </v>
      </c>
    </row>
    <row r="107" ht="26" customHeight="1" spans="1:6" x14ac:dyDescent="0.25">
      <c r="A107" s="23" t="str">
        <f>IF(ROW()-16+1&gt;B7,"",ROW()-16+1)</f>
        <v> </v>
      </c>
      <c r="B107" s="24" t="str">
        <f>IF(A107="","",B10)</f>
        <v> </v>
      </c>
      <c r="C107" s="24" t="str">
        <f>IF(A107="","",B107-D107)</f>
        <v> </v>
      </c>
      <c r="D107" s="24" t="str">
        <f>IF(A107="","",ROUND(E106*(B6/12),2))</f>
        <v> </v>
      </c>
      <c r="E107" s="24" t="str">
        <f>IF(A107="","",MAX(0,E106-C107))</f>
        <v> </v>
      </c>
      <c r="F107" s="24" t="str">
        <f>IF(A107="","",F106+D107)</f>
        <v> </v>
      </c>
    </row>
    <row r="108" ht="26" customHeight="1" spans="1:6" x14ac:dyDescent="0.25">
      <c r="A108" s="21" t="str">
        <f>IF(ROW()-16+1&gt;B7,"",ROW()-16+1)</f>
        <v> </v>
      </c>
      <c r="B108" s="22" t="str">
        <f>IF(A108="","",B10)</f>
        <v> </v>
      </c>
      <c r="C108" s="22" t="str">
        <f>IF(A108="","",B108-D108)</f>
        <v> </v>
      </c>
      <c r="D108" s="22" t="str">
        <f>IF(A108="","",ROUND(E107*(B6/12),2))</f>
        <v> </v>
      </c>
      <c r="E108" s="22" t="str">
        <f>IF(A108="","",MAX(0,E107-C108))</f>
        <v> </v>
      </c>
      <c r="F108" s="22" t="str">
        <f>IF(A108="","",F107+D108)</f>
        <v> </v>
      </c>
    </row>
    <row r="109" ht="26" customHeight="1" spans="1:6" x14ac:dyDescent="0.25">
      <c r="A109" s="23" t="str">
        <f>IF(ROW()-16+1&gt;B7,"",ROW()-16+1)</f>
        <v> </v>
      </c>
      <c r="B109" s="24" t="str">
        <f>IF(A109="","",B10)</f>
        <v> </v>
      </c>
      <c r="C109" s="24" t="str">
        <f>IF(A109="","",B109-D109)</f>
        <v> </v>
      </c>
      <c r="D109" s="24" t="str">
        <f>IF(A109="","",ROUND(E108*(B6/12),2))</f>
        <v> </v>
      </c>
      <c r="E109" s="24" t="str">
        <f>IF(A109="","",MAX(0,E108-C109))</f>
        <v> </v>
      </c>
      <c r="F109" s="24" t="str">
        <f>IF(A109="","",F108+D109)</f>
        <v> </v>
      </c>
    </row>
    <row r="110" ht="26" customHeight="1" spans="1:6" x14ac:dyDescent="0.25">
      <c r="A110" s="21" t="str">
        <f>IF(ROW()-16+1&gt;B7,"",ROW()-16+1)</f>
        <v> </v>
      </c>
      <c r="B110" s="22" t="str">
        <f>IF(A110="","",B10)</f>
        <v> </v>
      </c>
      <c r="C110" s="22" t="str">
        <f>IF(A110="","",B110-D110)</f>
        <v> </v>
      </c>
      <c r="D110" s="22" t="str">
        <f>IF(A110="","",ROUND(E109*(B6/12),2))</f>
        <v> </v>
      </c>
      <c r="E110" s="22" t="str">
        <f>IF(A110="","",MAX(0,E109-C110))</f>
        <v> </v>
      </c>
      <c r="F110" s="22" t="str">
        <f>IF(A110="","",F109+D110)</f>
        <v> </v>
      </c>
    </row>
    <row r="111" ht="26" customHeight="1" spans="1:6" x14ac:dyDescent="0.25">
      <c r="A111" s="23" t="str">
        <f>IF(ROW()-16+1&gt;B7,"",ROW()-16+1)</f>
        <v> </v>
      </c>
      <c r="B111" s="24" t="str">
        <f>IF(A111="","",B10)</f>
        <v> </v>
      </c>
      <c r="C111" s="24" t="str">
        <f>IF(A111="","",B111-D111)</f>
        <v> </v>
      </c>
      <c r="D111" s="24" t="str">
        <f>IF(A111="","",ROUND(E110*(B6/12),2))</f>
        <v> </v>
      </c>
      <c r="E111" s="24" t="str">
        <f>IF(A111="","",MAX(0,E110-C111))</f>
        <v> </v>
      </c>
      <c r="F111" s="24" t="str">
        <f>IF(A111="","",F110+D111)</f>
        <v> </v>
      </c>
    </row>
    <row r="112" ht="26" customHeight="1" spans="1:6" x14ac:dyDescent="0.25">
      <c r="A112" s="21" t="str">
        <f>IF(ROW()-16+1&gt;B7,"",ROW()-16+1)</f>
        <v> </v>
      </c>
      <c r="B112" s="22" t="str">
        <f>IF(A112="","",B10)</f>
        <v> </v>
      </c>
      <c r="C112" s="22" t="str">
        <f>IF(A112="","",B112-D112)</f>
        <v> </v>
      </c>
      <c r="D112" s="22" t="str">
        <f>IF(A112="","",ROUND(E111*(B6/12),2))</f>
        <v> </v>
      </c>
      <c r="E112" s="22" t="str">
        <f>IF(A112="","",MAX(0,E111-C112))</f>
        <v> </v>
      </c>
      <c r="F112" s="22" t="str">
        <f>IF(A112="","",F111+D112)</f>
        <v> </v>
      </c>
    </row>
    <row r="113" ht="26" customHeight="1" spans="1:6" x14ac:dyDescent="0.25">
      <c r="A113" s="23" t="str">
        <f>IF(ROW()-16+1&gt;B7,"",ROW()-16+1)</f>
        <v> </v>
      </c>
      <c r="B113" s="24" t="str">
        <f>IF(A113="","",B10)</f>
        <v> </v>
      </c>
      <c r="C113" s="24" t="str">
        <f>IF(A113="","",B113-D113)</f>
        <v> </v>
      </c>
      <c r="D113" s="24" t="str">
        <f>IF(A113="","",ROUND(E112*(B6/12),2))</f>
        <v> </v>
      </c>
      <c r="E113" s="24" t="str">
        <f>IF(A113="","",MAX(0,E112-C113))</f>
        <v> </v>
      </c>
      <c r="F113" s="24" t="str">
        <f>IF(A113="","",F112+D113)</f>
        <v> </v>
      </c>
    </row>
    <row r="114" ht="26" customHeight="1" spans="1:6" x14ac:dyDescent="0.25">
      <c r="A114" s="21" t="str">
        <f>IF(ROW()-16+1&gt;B7,"",ROW()-16+1)</f>
        <v> </v>
      </c>
      <c r="B114" s="22" t="str">
        <f>IF(A114="","",B10)</f>
        <v> </v>
      </c>
      <c r="C114" s="22" t="str">
        <f>IF(A114="","",B114-D114)</f>
        <v> </v>
      </c>
      <c r="D114" s="22" t="str">
        <f>IF(A114="","",ROUND(E113*(B6/12),2))</f>
        <v> </v>
      </c>
      <c r="E114" s="22" t="str">
        <f>IF(A114="","",MAX(0,E113-C114))</f>
        <v> </v>
      </c>
      <c r="F114" s="22" t="str">
        <f>IF(A114="","",F113+D114)</f>
        <v> </v>
      </c>
    </row>
    <row r="115" ht="26" customHeight="1" spans="1:6" x14ac:dyDescent="0.25">
      <c r="A115" s="23" t="str">
        <f>IF(ROW()-16+1&gt;B7,"",ROW()-16+1)</f>
        <v> </v>
      </c>
      <c r="B115" s="24" t="str">
        <f>IF(A115="","",B10)</f>
        <v> </v>
      </c>
      <c r="C115" s="24" t="str">
        <f>IF(A115="","",B115-D115)</f>
        <v> </v>
      </c>
      <c r="D115" s="24" t="str">
        <f>IF(A115="","",ROUND(E114*(B6/12),2))</f>
        <v> </v>
      </c>
      <c r="E115" s="24" t="str">
        <f>IF(A115="","",MAX(0,E114-C115))</f>
        <v> </v>
      </c>
      <c r="F115" s="24" t="str">
        <f>IF(A115="","",F114+D115)</f>
        <v> </v>
      </c>
    </row>
    <row r="116" ht="26" customHeight="1" spans="1:6" x14ac:dyDescent="0.25">
      <c r="A116" s="21" t="str">
        <f>IF(ROW()-16+1&gt;B7,"",ROW()-16+1)</f>
        <v> </v>
      </c>
      <c r="B116" s="22" t="str">
        <f>IF(A116="","",B10)</f>
        <v> </v>
      </c>
      <c r="C116" s="22" t="str">
        <f>IF(A116="","",B116-D116)</f>
        <v> </v>
      </c>
      <c r="D116" s="22" t="str">
        <f>IF(A116="","",ROUND(E115*(B6/12),2))</f>
        <v> </v>
      </c>
      <c r="E116" s="22" t="str">
        <f>IF(A116="","",MAX(0,E115-C116))</f>
        <v> </v>
      </c>
      <c r="F116" s="22" t="str">
        <f>IF(A116="","",F115+D116)</f>
        <v> </v>
      </c>
    </row>
    <row r="117" ht="26" customHeight="1" spans="1:6" x14ac:dyDescent="0.25">
      <c r="A117" s="23" t="str">
        <f>IF(ROW()-16+1&gt;B7,"",ROW()-16+1)</f>
        <v> </v>
      </c>
      <c r="B117" s="24" t="str">
        <f>IF(A117="","",B10)</f>
        <v> </v>
      </c>
      <c r="C117" s="24" t="str">
        <f>IF(A117="","",B117-D117)</f>
        <v> </v>
      </c>
      <c r="D117" s="24" t="str">
        <f>IF(A117="","",ROUND(E116*(B6/12),2))</f>
        <v> </v>
      </c>
      <c r="E117" s="24" t="str">
        <f>IF(A117="","",MAX(0,E116-C117))</f>
        <v> </v>
      </c>
      <c r="F117" s="24" t="str">
        <f>IF(A117="","",F116+D117)</f>
        <v> </v>
      </c>
    </row>
    <row r="118" ht="26" customHeight="1" spans="1:6" x14ac:dyDescent="0.25">
      <c r="A118" s="21" t="str">
        <f>IF(ROW()-16+1&gt;B7,"",ROW()-16+1)</f>
        <v> </v>
      </c>
      <c r="B118" s="22" t="str">
        <f>IF(A118="","",B10)</f>
        <v> </v>
      </c>
      <c r="C118" s="22" t="str">
        <f>IF(A118="","",B118-D118)</f>
        <v> </v>
      </c>
      <c r="D118" s="22" t="str">
        <f>IF(A118="","",ROUND(E117*(B6/12),2))</f>
        <v> </v>
      </c>
      <c r="E118" s="22" t="str">
        <f>IF(A118="","",MAX(0,E117-C118))</f>
        <v> </v>
      </c>
      <c r="F118" s="22" t="str">
        <f>IF(A118="","",F117+D118)</f>
        <v> </v>
      </c>
    </row>
    <row r="119" ht="26" customHeight="1" spans="1:6" x14ac:dyDescent="0.25">
      <c r="A119" s="23" t="str">
        <f>IF(ROW()-16+1&gt;B7,"",ROW()-16+1)</f>
        <v> </v>
      </c>
      <c r="B119" s="24" t="str">
        <f>IF(A119="","",B10)</f>
        <v> </v>
      </c>
      <c r="C119" s="24" t="str">
        <f>IF(A119="","",B119-D119)</f>
        <v> </v>
      </c>
      <c r="D119" s="24" t="str">
        <f>IF(A119="","",ROUND(E118*(B6/12),2))</f>
        <v> </v>
      </c>
      <c r="E119" s="24" t="str">
        <f>IF(A119="","",MAX(0,E118-C119))</f>
        <v> </v>
      </c>
      <c r="F119" s="24" t="str">
        <f>IF(A119="","",F118+D119)</f>
        <v> </v>
      </c>
    </row>
    <row r="120" ht="26" customHeight="1" spans="1:6" x14ac:dyDescent="0.25">
      <c r="A120" s="21" t="str">
        <f>IF(ROW()-16+1&gt;B7,"",ROW()-16+1)</f>
        <v> </v>
      </c>
      <c r="B120" s="22" t="str">
        <f>IF(A120="","",B10)</f>
        <v> </v>
      </c>
      <c r="C120" s="22" t="str">
        <f>IF(A120="","",B120-D120)</f>
        <v> </v>
      </c>
      <c r="D120" s="22" t="str">
        <f>IF(A120="","",ROUND(E119*(B6/12),2))</f>
        <v> </v>
      </c>
      <c r="E120" s="22" t="str">
        <f>IF(A120="","",MAX(0,E119-C120))</f>
        <v> </v>
      </c>
      <c r="F120" s="22" t="str">
        <f>IF(A120="","",F119+D120)</f>
        <v> </v>
      </c>
    </row>
    <row r="121" ht="26" customHeight="1" spans="1:6" x14ac:dyDescent="0.25">
      <c r="A121" s="23" t="str">
        <f>IF(ROW()-16+1&gt;B7,"",ROW()-16+1)</f>
        <v> </v>
      </c>
      <c r="B121" s="24" t="str">
        <f>IF(A121="","",B10)</f>
        <v> </v>
      </c>
      <c r="C121" s="24" t="str">
        <f>IF(A121="","",B121-D121)</f>
        <v> </v>
      </c>
      <c r="D121" s="24" t="str">
        <f>IF(A121="","",ROUND(E120*(B6/12),2))</f>
        <v> </v>
      </c>
      <c r="E121" s="24" t="str">
        <f>IF(A121="","",MAX(0,E120-C121))</f>
        <v> </v>
      </c>
      <c r="F121" s="24" t="str">
        <f>IF(A121="","",F120+D121)</f>
        <v> </v>
      </c>
    </row>
    <row r="122" ht="26" customHeight="1" spans="1:6" x14ac:dyDescent="0.25">
      <c r="A122" s="21" t="str">
        <f>IF(ROW()-16+1&gt;B7,"",ROW()-16+1)</f>
        <v> </v>
      </c>
      <c r="B122" s="22" t="str">
        <f>IF(A122="","",B10)</f>
        <v> </v>
      </c>
      <c r="C122" s="22" t="str">
        <f>IF(A122="","",B122-D122)</f>
        <v> </v>
      </c>
      <c r="D122" s="22" t="str">
        <f>IF(A122="","",ROUND(E121*(B6/12),2))</f>
        <v> </v>
      </c>
      <c r="E122" s="22" t="str">
        <f>IF(A122="","",MAX(0,E121-C122))</f>
        <v> </v>
      </c>
      <c r="F122" s="22" t="str">
        <f>IF(A122="","",F121+D122)</f>
        <v> </v>
      </c>
    </row>
    <row r="123" ht="26" customHeight="1" spans="1:6" x14ac:dyDescent="0.25">
      <c r="A123" s="23" t="str">
        <f>IF(ROW()-16+1&gt;B7,"",ROW()-16+1)</f>
        <v> </v>
      </c>
      <c r="B123" s="24" t="str">
        <f>IF(A123="","",B10)</f>
        <v> </v>
      </c>
      <c r="C123" s="24" t="str">
        <f>IF(A123="","",B123-D123)</f>
        <v> </v>
      </c>
      <c r="D123" s="24" t="str">
        <f>IF(A123="","",ROUND(E122*(B6/12),2))</f>
        <v> </v>
      </c>
      <c r="E123" s="24" t="str">
        <f>IF(A123="","",MAX(0,E122-C123))</f>
        <v> </v>
      </c>
      <c r="F123" s="24" t="str">
        <f>IF(A123="","",F122+D123)</f>
        <v> </v>
      </c>
    </row>
    <row r="124" ht="26" customHeight="1" spans="1:6" x14ac:dyDescent="0.25">
      <c r="A124" s="21" t="str">
        <f>IF(ROW()-16+1&gt;B7,"",ROW()-16+1)</f>
        <v> </v>
      </c>
      <c r="B124" s="22" t="str">
        <f>IF(A124="","",B10)</f>
        <v> </v>
      </c>
      <c r="C124" s="22" t="str">
        <f>IF(A124="","",B124-D124)</f>
        <v> </v>
      </c>
      <c r="D124" s="22" t="str">
        <f>IF(A124="","",ROUND(E123*(B6/12),2))</f>
        <v> </v>
      </c>
      <c r="E124" s="22" t="str">
        <f>IF(A124="","",MAX(0,E123-C124))</f>
        <v> </v>
      </c>
      <c r="F124" s="22" t="str">
        <f>IF(A124="","",F123+D124)</f>
        <v> </v>
      </c>
    </row>
    <row r="125" ht="26" customHeight="1" spans="1:6" x14ac:dyDescent="0.25">
      <c r="A125" s="23" t="str">
        <f>IF(ROW()-16+1&gt;B7,"",ROW()-16+1)</f>
        <v> </v>
      </c>
      <c r="B125" s="24" t="str">
        <f>IF(A125="","",B10)</f>
        <v> </v>
      </c>
      <c r="C125" s="24" t="str">
        <f>IF(A125="","",B125-D125)</f>
        <v> </v>
      </c>
      <c r="D125" s="24" t="str">
        <f>IF(A125="","",ROUND(E124*(B6/12),2))</f>
        <v> </v>
      </c>
      <c r="E125" s="24" t="str">
        <f>IF(A125="","",MAX(0,E124-C125))</f>
        <v> </v>
      </c>
      <c r="F125" s="24" t="str">
        <f>IF(A125="","",F124+D125)</f>
        <v> </v>
      </c>
    </row>
    <row r="126" ht="26" customHeight="1" spans="1:6" x14ac:dyDescent="0.25">
      <c r="A126" s="21" t="str">
        <f>IF(ROW()-16+1&gt;B7,"",ROW()-16+1)</f>
        <v> </v>
      </c>
      <c r="B126" s="22" t="str">
        <f>IF(A126="","",B10)</f>
        <v> </v>
      </c>
      <c r="C126" s="22" t="str">
        <f>IF(A126="","",B126-D126)</f>
        <v> </v>
      </c>
      <c r="D126" s="22" t="str">
        <f>IF(A126="","",ROUND(E125*(B6/12),2))</f>
        <v> </v>
      </c>
      <c r="E126" s="22" t="str">
        <f>IF(A126="","",MAX(0,E125-C126))</f>
        <v> </v>
      </c>
      <c r="F126" s="22" t="str">
        <f>IF(A126="","",F125+D126)</f>
        <v> </v>
      </c>
    </row>
    <row r="127" ht="26" customHeight="1" spans="1:6" x14ac:dyDescent="0.25">
      <c r="A127" s="23" t="str">
        <f>IF(ROW()-16+1&gt;B7,"",ROW()-16+1)</f>
        <v> </v>
      </c>
      <c r="B127" s="24" t="str">
        <f>IF(A127="","",B10)</f>
        <v> </v>
      </c>
      <c r="C127" s="24" t="str">
        <f>IF(A127="","",B127-D127)</f>
        <v> </v>
      </c>
      <c r="D127" s="24" t="str">
        <f>IF(A127="","",ROUND(E126*(B6/12),2))</f>
        <v> </v>
      </c>
      <c r="E127" s="24" t="str">
        <f>IF(A127="","",MAX(0,E126-C127))</f>
        <v> </v>
      </c>
      <c r="F127" s="24" t="str">
        <f>IF(A127="","",F126+D127)</f>
        <v> </v>
      </c>
    </row>
    <row r="128" ht="26" customHeight="1" spans="1:6" x14ac:dyDescent="0.25">
      <c r="A128" s="21" t="str">
        <f>IF(ROW()-16+1&gt;B7,"",ROW()-16+1)</f>
        <v> </v>
      </c>
      <c r="B128" s="22" t="str">
        <f>IF(A128="","",B10)</f>
        <v> </v>
      </c>
      <c r="C128" s="22" t="str">
        <f>IF(A128="","",B128-D128)</f>
        <v> </v>
      </c>
      <c r="D128" s="22" t="str">
        <f>IF(A128="","",ROUND(E127*(B6/12),2))</f>
        <v> </v>
      </c>
      <c r="E128" s="22" t="str">
        <f>IF(A128="","",MAX(0,E127-C128))</f>
        <v> </v>
      </c>
      <c r="F128" s="22" t="str">
        <f>IF(A128="","",F127+D128)</f>
        <v> </v>
      </c>
    </row>
    <row r="129" ht="26" customHeight="1" spans="1:6" x14ac:dyDescent="0.25">
      <c r="A129" s="23" t="str">
        <f>IF(ROW()-16+1&gt;B7,"",ROW()-16+1)</f>
        <v> </v>
      </c>
      <c r="B129" s="24" t="str">
        <f>IF(A129="","",B10)</f>
        <v> </v>
      </c>
      <c r="C129" s="24" t="str">
        <f>IF(A129="","",B129-D129)</f>
        <v> </v>
      </c>
      <c r="D129" s="24" t="str">
        <f>IF(A129="","",ROUND(E128*(B6/12),2))</f>
        <v> </v>
      </c>
      <c r="E129" s="24" t="str">
        <f>IF(A129="","",MAX(0,E128-C129))</f>
        <v> </v>
      </c>
      <c r="F129" s="24" t="str">
        <f>IF(A129="","",F128+D129)</f>
        <v> </v>
      </c>
    </row>
    <row r="130" ht="26" customHeight="1" spans="1:6" x14ac:dyDescent="0.25">
      <c r="A130" s="21" t="str">
        <f>IF(ROW()-16+1&gt;B7,"",ROW()-16+1)</f>
        <v> </v>
      </c>
      <c r="B130" s="22" t="str">
        <f>IF(A130="","",B10)</f>
        <v> </v>
      </c>
      <c r="C130" s="22" t="str">
        <f>IF(A130="","",B130-D130)</f>
        <v> </v>
      </c>
      <c r="D130" s="22" t="str">
        <f>IF(A130="","",ROUND(E129*(B6/12),2))</f>
        <v> </v>
      </c>
      <c r="E130" s="22" t="str">
        <f>IF(A130="","",MAX(0,E129-C130))</f>
        <v> </v>
      </c>
      <c r="F130" s="22" t="str">
        <f>IF(A130="","",F129+D130)</f>
        <v> </v>
      </c>
    </row>
    <row r="131" ht="26" customHeight="1" spans="1:6" x14ac:dyDescent="0.25">
      <c r="A131" s="23" t="str">
        <f>IF(ROW()-16+1&gt;B7,"",ROW()-16+1)</f>
        <v> </v>
      </c>
      <c r="B131" s="24" t="str">
        <f>IF(A131="","",B10)</f>
        <v> </v>
      </c>
      <c r="C131" s="24" t="str">
        <f>IF(A131="","",B131-D131)</f>
        <v> </v>
      </c>
      <c r="D131" s="24" t="str">
        <f>IF(A131="","",ROUND(E130*(B6/12),2))</f>
        <v> </v>
      </c>
      <c r="E131" s="24" t="str">
        <f>IF(A131="","",MAX(0,E130-C131))</f>
        <v> </v>
      </c>
      <c r="F131" s="24" t="str">
        <f>IF(A131="","",F130+D131)</f>
        <v> </v>
      </c>
    </row>
    <row r="132" ht="26" customHeight="1" spans="1:6" x14ac:dyDescent="0.25">
      <c r="A132" s="21" t="str">
        <f>IF(ROW()-16+1&gt;B7,"",ROW()-16+1)</f>
        <v> </v>
      </c>
      <c r="B132" s="22" t="str">
        <f>IF(A132="","",B10)</f>
        <v> </v>
      </c>
      <c r="C132" s="22" t="str">
        <f>IF(A132="","",B132-D132)</f>
        <v> </v>
      </c>
      <c r="D132" s="22" t="str">
        <f>IF(A132="","",ROUND(E131*(B6/12),2))</f>
        <v> </v>
      </c>
      <c r="E132" s="22" t="str">
        <f>IF(A132="","",MAX(0,E131-C132))</f>
        <v> </v>
      </c>
      <c r="F132" s="22" t="str">
        <f>IF(A132="","",F131+D132)</f>
        <v> </v>
      </c>
    </row>
    <row r="133" ht="26" customHeight="1" spans="1:6" x14ac:dyDescent="0.25">
      <c r="A133" s="23" t="str">
        <f>IF(ROW()-16+1&gt;B7,"",ROW()-16+1)</f>
        <v> </v>
      </c>
      <c r="B133" s="24" t="str">
        <f>IF(A133="","",B10)</f>
        <v> </v>
      </c>
      <c r="C133" s="24" t="str">
        <f>IF(A133="","",B133-D133)</f>
        <v> </v>
      </c>
      <c r="D133" s="24" t="str">
        <f>IF(A133="","",ROUND(E132*(B6/12),2))</f>
        <v> </v>
      </c>
      <c r="E133" s="24" t="str">
        <f>IF(A133="","",MAX(0,E132-C133))</f>
        <v> </v>
      </c>
      <c r="F133" s="24" t="str">
        <f>IF(A133="","",F132+D133)</f>
        <v> </v>
      </c>
    </row>
    <row r="134" ht="26" customHeight="1" spans="1:6" x14ac:dyDescent="0.25">
      <c r="A134" s="21" t="str">
        <f>IF(ROW()-16+1&gt;B7,"",ROW()-16+1)</f>
        <v> </v>
      </c>
      <c r="B134" s="22" t="str">
        <f>IF(A134="","",B10)</f>
        <v> </v>
      </c>
      <c r="C134" s="22" t="str">
        <f>IF(A134="","",B134-D134)</f>
        <v> </v>
      </c>
      <c r="D134" s="22" t="str">
        <f>IF(A134="","",ROUND(E133*(B6/12),2))</f>
        <v> </v>
      </c>
      <c r="E134" s="22" t="str">
        <f>IF(A134="","",MAX(0,E133-C134))</f>
        <v> </v>
      </c>
      <c r="F134" s="22" t="str">
        <f>IF(A134="","",F133+D134)</f>
        <v> </v>
      </c>
    </row>
    <row r="135" ht="26" customHeight="1" spans="1:6" x14ac:dyDescent="0.25">
      <c r="A135" s="23" t="str">
        <f>IF(ROW()-16+1&gt;B7,"",ROW()-16+1)</f>
        <v> </v>
      </c>
      <c r="B135" s="24" t="str">
        <f>IF(A135="","",B10)</f>
        <v> </v>
      </c>
      <c r="C135" s="24" t="str">
        <f>IF(A135="","",B135-D135)</f>
        <v> </v>
      </c>
      <c r="D135" s="24" t="str">
        <f>IF(A135="","",ROUND(E134*(B6/12),2))</f>
        <v> </v>
      </c>
      <c r="E135" s="24" t="str">
        <f>IF(A135="","",MAX(0,E134-C135))</f>
        <v> </v>
      </c>
      <c r="F135" s="24" t="str">
        <f>IF(A135="","",F134+D135)</f>
        <v> </v>
      </c>
    </row>
    <row r="136" ht="8" customHeight="1" x14ac:dyDescent="0.25"/>
    <row r="137" ht="6" customHeight="1" x14ac:dyDescent="0.25"/>
    <row r="138" ht="20" customHeight="1" spans="1:6" x14ac:dyDescent="0.25">
      <c r="A138" s="25" t="s">
        <v>11</v>
      </c>
      <c r="B138" s="25"/>
      <c r="C138" s="25"/>
      <c r="D138" s="25"/>
      <c r="E138" s="25"/>
      <c r="F138" s="25"/>
    </row>
    <row r="139" ht="20" customHeight="1" spans="1:6" x14ac:dyDescent="0.25">
      <c r="A139" s="26" t="s">
        <v>12</v>
      </c>
      <c r="B139" s="26"/>
      <c r="C139" s="26"/>
      <c r="D139" s="26"/>
      <c r="E139" s="26"/>
      <c r="F139" s="26"/>
    </row>
  </sheetData>
  <sheetProtection sheet="1"/>
  <mergeCells count="4">
    <mergeCell ref="A1:F1"/>
    <mergeCell ref="A2:F2"/>
    <mergeCell ref="A138:F138"/>
    <mergeCell ref="A139:F139"/>
  </mergeCells>
  <hyperlinks>
    <hyperlink ref="A139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'Calculator'!B10</f>
        <v>489</v>
      </c>
      <c r="C5" s="4"/>
      <c r="D5" s="4">
        <f>'Calculator'!B11</f>
        <v>29349</v>
      </c>
      <c r="E5" s="4"/>
      <c r="F5" s="4">
        <f>'Calculator'!B12</f>
        <v>4349</v>
      </c>
      <c r="G5" s="4"/>
      <c r="H5" s="5">
        <f>'Calculator'!B7</f>
        <v>60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29</v>
      </c>
    </row>
    <row r="2" ht="20" customHeight="1" spans="2:2" x14ac:dyDescent="0.25">
      <c r="B2" s="2" t="s">
        <v>30</v>
      </c>
    </row>
    <row r="3" ht="16" customHeight="1" x14ac:dyDescent="0.25"/>
    <row r="4" ht="28" customHeight="1" spans="2:2" x14ac:dyDescent="0.25">
      <c r="B4" s="7" t="s">
        <v>31</v>
      </c>
    </row>
    <row r="5" ht="24" customHeight="1" spans="2:2" x14ac:dyDescent="0.25">
      <c r="B5" s="27" t="s">
        <v>32</v>
      </c>
    </row>
    <row r="6" ht="24" customHeight="1" spans="2:2" x14ac:dyDescent="0.25">
      <c r="B6" s="27" t="s">
        <v>33</v>
      </c>
    </row>
    <row r="7" ht="24" customHeight="1" spans="2:2" x14ac:dyDescent="0.25">
      <c r="B7" s="27" t="s">
        <v>34</v>
      </c>
    </row>
    <row r="8" ht="24" customHeight="1" spans="2:2" x14ac:dyDescent="0.25">
      <c r="B8" s="27" t="s">
        <v>35</v>
      </c>
    </row>
    <row r="9" ht="12" customHeight="1" x14ac:dyDescent="0.25"/>
    <row r="10" ht="28" customHeight="1" spans="2:2" x14ac:dyDescent="0.25">
      <c r="B10" s="7" t="s">
        <v>36</v>
      </c>
    </row>
    <row r="11" ht="24" customHeight="1" spans="2:2" x14ac:dyDescent="0.25">
      <c r="B11" s="27" t="s">
        <v>37</v>
      </c>
    </row>
    <row r="12" ht="24" customHeight="1" spans="2:2" x14ac:dyDescent="0.25">
      <c r="B12" s="27" t="s">
        <v>38</v>
      </c>
    </row>
    <row r="13" ht="24" customHeight="1" spans="2:2" x14ac:dyDescent="0.25">
      <c r="B13" s="27" t="s">
        <v>39</v>
      </c>
    </row>
    <row r="14" ht="12" customHeight="1" x14ac:dyDescent="0.25"/>
    <row r="15" ht="28" customHeight="1" spans="2:2" x14ac:dyDescent="0.25">
      <c r="B15" s="7" t="s">
        <v>40</v>
      </c>
    </row>
    <row r="16" ht="24" customHeight="1" spans="2:2" x14ac:dyDescent="0.25">
      <c r="B16" s="27" t="s">
        <v>41</v>
      </c>
    </row>
    <row r="17" ht="24" customHeight="1" spans="2:2" x14ac:dyDescent="0.25">
      <c r="B17" s="27" t="s">
        <v>42</v>
      </c>
    </row>
    <row r="18" ht="12" customHeight="1" x14ac:dyDescent="0.25"/>
    <row r="19" ht="6" customHeight="1" x14ac:dyDescent="0.25"/>
    <row r="20" ht="20" customHeight="1" spans="1:2" x14ac:dyDescent="0.25">
      <c r="A20" s="9" t="s">
        <v>11</v>
      </c>
      <c r="B20" s="9"/>
    </row>
    <row r="21" ht="20" customHeight="1" spans="1:2" x14ac:dyDescent="0.25">
      <c r="A21" s="10" t="s">
        <v>12</v>
      </c>
      <c r="B21" s="10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Payment Breakdown</t>
        </is>
      </c>
      <c r="B1" t="inlineStr">
        <is>
          <t>Breakdown</t>
        </is>
      </c>
    </row>
    <row r="2">
      <c r="A2" t="inlineStr">
        <is>
          <t>Principal</t>
        </is>
      </c>
      <c r="B2">
        <v>25000</v>
      </c>
    </row>
    <row r="3">
      <c r="A3" t="inlineStr">
        <is>
          <t>Interest</t>
        </is>
      </c>
      <c r="B3">
        <v>4349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Loan Payment Calculator</dc:title>
  <dc:subject>Financial Template</dc:subject>
  <dc:description>Free Loan Payment Calculator template by FinancialAha.com</dc:description>
  <cp:keywords>finance, template, spreadsheet, FinancialAha</cp:keywords>
  <cp:category>Finance</cp:category>
  <cp:lastModifiedBy>Unknown</cp:lastModifiedBy>
  <cp:lastPrinted>2026-04-01T18:01:06Z</cp:lastPrinted>
  <dcterms:created xsi:type="dcterms:W3CDTF">2026-04-01T18:01:06Z</dcterms:created>
  <dcterms:modified xsi:type="dcterms:W3CDTF">2026-04-01T18:01:06Z</dcterms:modified>
</cp:coreProperties>
</file>