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lculator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<sst xmlns="http://schemas.openxmlformats.org/spreadsheetml/2006/main" count="49" uniqueCount="44">
  <si>
    <t>Interest-Only Loan Calculator</t>
  </si>
  <si>
    <t>by FinancialAha.com - Plan for the payment jump</t>
  </si>
  <si>
    <t>I/O PAYMENT</t>
  </si>
  <si>
    <t>FULL PAYMENT</t>
  </si>
  <si>
    <t>PAYMENT JUMP</t>
  </si>
  <si>
    <t>TOTAL INTEREST</t>
  </si>
  <si>
    <t>During I/O period</t>
  </si>
  <si>
    <t>After I/O ends</t>
  </si>
  <si>
    <t>Monthly increase</t>
  </si>
  <si>
    <t>Over loan life</t>
  </si>
  <si>
    <t>PAYMENT COMPARISON</t>
  </si>
  <si>
    <t>Created with FinancialAha.com - Free financial tools and templates</t>
  </si>
  <si>
    <t>Get a premium spreadsheet from FinancialAha.com</t>
  </si>
  <si>
    <t>See how payments change after the interest-only period ends.</t>
  </si>
  <si>
    <t>LOAN DETAILS</t>
  </si>
  <si>
    <t>Loan Amount</t>
  </si>
  <si>
    <t>Annual Interest Rate</t>
  </si>
  <si>
    <t>Interest-Only Period (Years)</t>
  </si>
  <si>
    <t>Total Loan Term (Years)</t>
  </si>
  <si>
    <t>RESULTS</t>
  </si>
  <si>
    <t>Interest-Only Payment</t>
  </si>
  <si>
    <t>Amortizing Payment</t>
  </si>
  <si>
    <t>Payment Increase</t>
  </si>
  <si>
    <t>Total Interest</t>
  </si>
  <si>
    <t>YEAR-BY-YEAR SCHEDULE</t>
  </si>
  <si>
    <t>Year</t>
  </si>
  <si>
    <t>Monthly Payment</t>
  </si>
  <si>
    <t>Annual Interest</t>
  </si>
  <si>
    <t>Annual Principal</t>
  </si>
  <si>
    <t>Balance</t>
  </si>
  <si>
    <t>How to Use This Calculator</t>
  </si>
  <si>
    <t>Plan for the transition from interest-only to full payments.</t>
  </si>
  <si>
    <t>HOW INTEREST-ONLY LOANS WORK</t>
  </si>
  <si>
    <t>During the I/O period, you only pay interest - the balance stays the same</t>
  </si>
  <si>
    <t>When the I/O period ends, you start paying principal + interest</t>
  </si>
  <si>
    <t>The shorter amortization period means higher payments after I/O ends</t>
  </si>
  <si>
    <t>This calculator shows the exact payment jump so you can plan ahead</t>
  </si>
  <si>
    <t>GETTING STARTED</t>
  </si>
  <si>
    <t>1. Enter the loan amount and interest rate</t>
  </si>
  <si>
    <t>2. Set the interest-only period and total loan term</t>
  </si>
  <si>
    <t>3. See both payment amounts and the year-by-year schedule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</si>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</sst>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7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6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center" indent="1"/>
    </xf>
    <xf numFmtId="0" fontId="0" fillId="0" borderId="4" xfId="0" applyBorder="1"/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164" fontId="12" fillId="2" borderId="5" xfId="0" applyNumberFormat="1" applyFont="1" applyFill="1" applyBorder="1" applyAlignment="1" applyProtection="1">
      <alignment horizontal="right" vertical="center"/>
      <protection locked="0"/>
    </xf>
    <xf numFmtId="10" fontId="12" fillId="2" borderId="5" xfId="0" applyNumberFormat="1" applyFont="1" applyFill="1" applyBorder="1" applyAlignment="1" applyProtection="1">
      <alignment horizontal="right" vertical="center"/>
      <protection locked="0"/>
    </xf>
    <xf numFmtId="0" fontId="12" fillId="2" borderId="5" xfId="0" applyFont="1" applyFill="1" applyBorder="1" applyAlignment="1" applyProtection="1">
      <alignment horizontal="right" vertical="center"/>
      <protection locked="0"/>
    </xf>
    <xf numFmtId="165" fontId="13" fillId="3" borderId="6" xfId="0" applyNumberFormat="1" applyFont="1" applyFill="1" applyBorder="1" applyAlignment="1" applyProtection="1">
      <alignment horizontal="center" vertical="center"/>
    </xf>
    <xf numFmtId="165" fontId="14" fillId="3" borderId="6" xfId="0" applyNumberFormat="1" applyFont="1" applyFill="1" applyBorder="1" applyAlignment="1" applyProtection="1">
      <alignment horizontal="right" vertical="center"/>
    </xf>
    <xf numFmtId="164" fontId="14" fillId="3" borderId="6" xfId="0" applyNumberFormat="1" applyFont="1" applyFill="1" applyBorder="1" applyAlignment="1" applyProtection="1">
      <alignment horizontal="right" vertical="center"/>
    </xf>
    <xf numFmtId="0" fontId="15" fillId="4" borderId="0" xfId="0" applyFont="1" applyFill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right" vertical="center"/>
    </xf>
    <xf numFmtId="165" fontId="12" fillId="0" borderId="7" xfId="0" applyNumberFormat="1" applyFont="1" applyBorder="1" applyAlignment="1" applyProtection="1">
      <alignment horizontal="right" vertical="center"/>
    </xf>
    <xf numFmtId="164" fontId="12" fillId="0" borderId="7" xfId="0" applyNumberFormat="1" applyFont="1" applyBorder="1" applyAlignment="1" applyProtection="1">
      <alignment horizontal="right" vertical="center"/>
    </xf>
    <xf numFmtId="0" fontId="12" fillId="5" borderId="7" xfId="0" applyFont="1" applyFill="1" applyBorder="1" applyAlignment="1" applyProtection="1">
      <alignment horizontal="right" vertical="center"/>
    </xf>
    <xf numFmtId="165" fontId="12" fillId="5" borderId="7" xfId="0" applyNumberFormat="1" applyFont="1" applyFill="1" applyBorder="1" applyAlignment="1" applyProtection="1">
      <alignment horizontal="right" vertical="center"/>
    </xf>
    <xf numFmtId="164" fontId="12" fillId="5" borderId="7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Payment Comparison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Monthly Payment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'_ChartData'!$A$2:$A$3</c:f>
              <c:strCache>
                <c:ptCount val="2"/>
                <c:pt idx="0">
                  <c:v>Interest-Only Period</c:v>
                </c:pt>
                <c:pt idx="1">
                  <c:v>Amortizing Period</c:v>
                </c:pt>
              </c:strCache>
            </c:strRef>
          </c:cat>
          <c:val>
            <c:numRef>
              <c:f>'_ChartData'!$B$2:$B$3</c:f>
              <c:numCache>
                <c:formatCode>$#,##0</c:formatCode>
                <c:ptCount val="2"/>
                <c:pt idx="0">
                  <c:v>1625</c:v>
                </c:pt>
                <c:pt idx="1">
                  <c:v>2237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51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2" width="20" customWidth="1"/>
    <col min="3" max="4" width="18" customWidth="1"/>
    <col min="5" max="5" width="20" customWidth="1"/>
  </cols>
  <sheetData>
    <row r="1" ht="48" customHeight="1" spans="1:5" x14ac:dyDescent="0.25">
      <c r="A1" s="11" t="s">
        <v>0</v>
      </c>
      <c r="B1" s="11"/>
      <c r="C1" s="11"/>
      <c r="D1" s="11"/>
      <c r="E1" s="11"/>
    </row>
    <row r="2" ht="24" customHeight="1" spans="1:5" x14ac:dyDescent="0.25">
      <c r="A2" s="12" t="s">
        <v>13</v>
      </c>
      <c r="B2" s="12"/>
      <c r="C2" s="12"/>
      <c r="D2" s="12"/>
      <c r="E2" s="12"/>
    </row>
    <row r="3" ht="14" customHeight="1" x14ac:dyDescent="0.25"/>
    <row r="4" ht="28" customHeight="1" spans="1:5" x14ac:dyDescent="0.25">
      <c r="A4" s="13" t="s">
        <v>14</v>
      </c>
      <c r="B4" s="8"/>
      <c r="C4" s="8"/>
      <c r="D4" s="8"/>
      <c r="E4" s="8"/>
    </row>
    <row r="5" ht="26" customHeight="1" spans="1:2" x14ac:dyDescent="0.25">
      <c r="A5" s="14" t="s">
        <v>15</v>
      </c>
      <c r="B5" s="15">
        <v>300000</v>
      </c>
    </row>
    <row r="6" ht="26" customHeight="1" spans="1:2" x14ac:dyDescent="0.25">
      <c r="A6" s="14" t="s">
        <v>16</v>
      </c>
      <c r="B6" s="16">
        <v>0.065</v>
      </c>
    </row>
    <row r="7" ht="26" customHeight="1" spans="1:2" x14ac:dyDescent="0.25">
      <c r="A7" s="14" t="s">
        <v>17</v>
      </c>
      <c r="B7" s="17">
        <v>10</v>
      </c>
    </row>
    <row r="8" ht="26" customHeight="1" spans="1:2" x14ac:dyDescent="0.25">
      <c r="A8" s="14" t="s">
        <v>18</v>
      </c>
      <c r="B8" s="17">
        <v>30</v>
      </c>
    </row>
    <row r="9" ht="20" customHeight="1" x14ac:dyDescent="0.25"/>
    <row r="10" ht="28" customHeight="1" spans="1:5" x14ac:dyDescent="0.25">
      <c r="A10" s="13" t="s">
        <v>19</v>
      </c>
      <c r="B10" s="8"/>
      <c r="C10" s="8"/>
      <c r="D10" s="8"/>
      <c r="E10" s="8"/>
    </row>
    <row r="11" ht="26" customHeight="1" spans="1:2" x14ac:dyDescent="0.25">
      <c r="A11" s="14" t="s">
        <v>20</v>
      </c>
      <c r="B11" s="18">
        <f>ROUND(B5*(B6/12),2)</f>
        <v>1625</v>
      </c>
    </row>
    <row r="12" ht="26" customHeight="1" spans="1:2" x14ac:dyDescent="0.25">
      <c r="A12" s="14" t="s">
        <v>21</v>
      </c>
      <c r="B12" s="18">
        <f>IFERROR(ROUND((B5*(B6/12))/(1-(1+B6/12)^(-(B8-B7)*12)),2),0)</f>
        <v>2236.72</v>
      </c>
    </row>
    <row r="13" ht="26" customHeight="1" spans="1:2" x14ac:dyDescent="0.25">
      <c r="A13" s="14" t="s">
        <v>22</v>
      </c>
      <c r="B13" s="19">
        <f>B12-B11</f>
        <v>611.72</v>
      </c>
    </row>
    <row r="14" ht="26" customHeight="1" spans="1:2" x14ac:dyDescent="0.25">
      <c r="A14" s="14" t="s">
        <v>23</v>
      </c>
      <c r="B14" s="20">
        <f>ROUND(B11*B7*12+B12*(B8-B7)*12-B5,0)</f>
        <v>431813</v>
      </c>
    </row>
    <row r="15" ht="20" customHeight="1" x14ac:dyDescent="0.25"/>
    <row r="16" ht="28" customHeight="1" spans="1:5" x14ac:dyDescent="0.25">
      <c r="A16" s="13" t="s">
        <v>24</v>
      </c>
      <c r="B16" s="8"/>
      <c r="C16" s="8"/>
      <c r="D16" s="8"/>
      <c r="E16" s="8"/>
    </row>
    <row r="17" ht="32" customHeight="1" spans="1:5" x14ac:dyDescent="0.25">
      <c r="A17" s="21" t="s">
        <v>25</v>
      </c>
      <c r="B17" s="21" t="s">
        <v>26</v>
      </c>
      <c r="C17" s="21" t="s">
        <v>27</v>
      </c>
      <c r="D17" s="21" t="s">
        <v>28</v>
      </c>
      <c r="E17" s="21" t="s">
        <v>29</v>
      </c>
    </row>
    <row r="18" ht="26" customHeight="1" spans="1:5" x14ac:dyDescent="0.25">
      <c r="A18" s="22">
        <f>IF(ROW()-18+1&gt;B8,"",ROW()-18+1)</f>
        <v>1</v>
      </c>
      <c r="B18" s="23">
        <f>IF(A18="","",IF(A18&lt;=B7,B11,B12))</f>
        <v>1625</v>
      </c>
      <c r="C18" s="24">
        <f>IF(A18="","",ROUND(B5*B6,0))</f>
        <v>19500</v>
      </c>
      <c r="D18" s="24">
        <f>IF(A18="","",B18*12-C18)</f>
        <v>0.0001</v>
      </c>
      <c r="E18" s="24">
        <f>IF(A18="","",MAX(0,B5-D18))</f>
        <v>300000</v>
      </c>
    </row>
    <row r="19" ht="26" customHeight="1" spans="1:5" x14ac:dyDescent="0.25">
      <c r="A19" s="25">
        <f>IF(ROW()-18+1&gt;B8,"",ROW()-18+1)</f>
        <v>2</v>
      </c>
      <c r="B19" s="26">
        <f>IF(A19="","",IF(A19&lt;=B7,B11,B12))</f>
        <v>1625</v>
      </c>
      <c r="C19" s="27">
        <f>IF(A19="","",ROUND(E18*B6,0))</f>
        <v>19500</v>
      </c>
      <c r="D19" s="27">
        <f>IF(A19="","",B19*12-C19)</f>
        <v>0.0001</v>
      </c>
      <c r="E19" s="27">
        <f>IF(A19="","",MAX(0,E18-D19))</f>
        <v>300000</v>
      </c>
    </row>
    <row r="20" ht="26" customHeight="1" spans="1:5" x14ac:dyDescent="0.25">
      <c r="A20" s="22">
        <f>IF(ROW()-18+1&gt;B8,"",ROW()-18+1)</f>
        <v>3</v>
      </c>
      <c r="B20" s="23">
        <f>IF(A20="","",IF(A20&lt;=B7,B11,B12))</f>
        <v>1625</v>
      </c>
      <c r="C20" s="24">
        <f>IF(A20="","",ROUND(E19*B6,0))</f>
        <v>19500</v>
      </c>
      <c r="D20" s="24">
        <f>IF(A20="","",B20*12-C20)</f>
        <v>0.0001</v>
      </c>
      <c r="E20" s="24">
        <f>IF(A20="","",MAX(0,E19-D20))</f>
        <v>300000</v>
      </c>
    </row>
    <row r="21" ht="26" customHeight="1" spans="1:5" x14ac:dyDescent="0.25">
      <c r="A21" s="25">
        <f>IF(ROW()-18+1&gt;B8,"",ROW()-18+1)</f>
        <v>4</v>
      </c>
      <c r="B21" s="26">
        <f>IF(A21="","",IF(A21&lt;=B7,B11,B12))</f>
        <v>1625</v>
      </c>
      <c r="C21" s="27">
        <f>IF(A21="","",ROUND(E20*B6,0))</f>
        <v>19500</v>
      </c>
      <c r="D21" s="27">
        <f>IF(A21="","",B21*12-C21)</f>
        <v>0.0001</v>
      </c>
      <c r="E21" s="27">
        <f>IF(A21="","",MAX(0,E20-D21))</f>
        <v>300000</v>
      </c>
    </row>
    <row r="22" ht="26" customHeight="1" spans="1:5" x14ac:dyDescent="0.25">
      <c r="A22" s="22">
        <f>IF(ROW()-18+1&gt;B8,"",ROW()-18+1)</f>
        <v>5</v>
      </c>
      <c r="B22" s="23">
        <f>IF(A22="","",IF(A22&lt;=B7,B11,B12))</f>
        <v>1625</v>
      </c>
      <c r="C22" s="24">
        <f>IF(A22="","",ROUND(E21*B6,0))</f>
        <v>19500</v>
      </c>
      <c r="D22" s="24">
        <f>IF(A22="","",B22*12-C22)</f>
        <v>0.0001</v>
      </c>
      <c r="E22" s="24">
        <f>IF(A22="","",MAX(0,E21-D22))</f>
        <v>300000</v>
      </c>
    </row>
    <row r="23" ht="26" customHeight="1" spans="1:5" x14ac:dyDescent="0.25">
      <c r="A23" s="25">
        <f>IF(ROW()-18+1&gt;B8,"",ROW()-18+1)</f>
        <v>6</v>
      </c>
      <c r="B23" s="26">
        <f>IF(A23="","",IF(A23&lt;=B7,B11,B12))</f>
        <v>1625</v>
      </c>
      <c r="C23" s="27">
        <f>IF(A23="","",ROUND(E22*B6,0))</f>
        <v>19500</v>
      </c>
      <c r="D23" s="27">
        <f>IF(A23="","",B23*12-C23)</f>
        <v>0.0001</v>
      </c>
      <c r="E23" s="27">
        <f>IF(A23="","",MAX(0,E22-D23))</f>
        <v>300000</v>
      </c>
    </row>
    <row r="24" ht="26" customHeight="1" spans="1:5" x14ac:dyDescent="0.25">
      <c r="A24" s="22">
        <f>IF(ROW()-18+1&gt;B8,"",ROW()-18+1)</f>
        <v>7</v>
      </c>
      <c r="B24" s="23">
        <f>IF(A24="","",IF(A24&lt;=B7,B11,B12))</f>
        <v>1625</v>
      </c>
      <c r="C24" s="24">
        <f>IF(A24="","",ROUND(E23*B6,0))</f>
        <v>19500</v>
      </c>
      <c r="D24" s="24">
        <f>IF(A24="","",B24*12-C24)</f>
        <v>0.0001</v>
      </c>
      <c r="E24" s="24">
        <f>IF(A24="","",MAX(0,E23-D24))</f>
        <v>300000</v>
      </c>
    </row>
    <row r="25" ht="26" customHeight="1" spans="1:5" x14ac:dyDescent="0.25">
      <c r="A25" s="25">
        <f>IF(ROW()-18+1&gt;B8,"",ROW()-18+1)</f>
        <v>8</v>
      </c>
      <c r="B25" s="26">
        <f>IF(A25="","",IF(A25&lt;=B7,B11,B12))</f>
        <v>1625</v>
      </c>
      <c r="C25" s="27">
        <f>IF(A25="","",ROUND(E24*B6,0))</f>
        <v>19500</v>
      </c>
      <c r="D25" s="27">
        <f>IF(A25="","",B25*12-C25)</f>
        <v>0.0001</v>
      </c>
      <c r="E25" s="27">
        <f>IF(A25="","",MAX(0,E24-D25))</f>
        <v>300000</v>
      </c>
    </row>
    <row r="26" ht="26" customHeight="1" spans="1:5" x14ac:dyDescent="0.25">
      <c r="A26" s="22">
        <f>IF(ROW()-18+1&gt;B8,"",ROW()-18+1)</f>
        <v>9</v>
      </c>
      <c r="B26" s="23">
        <f>IF(A26="","",IF(A26&lt;=B7,B11,B12))</f>
        <v>1625</v>
      </c>
      <c r="C26" s="24">
        <f>IF(A26="","",ROUND(E25*B6,0))</f>
        <v>19500</v>
      </c>
      <c r="D26" s="24">
        <f>IF(A26="","",B26*12-C26)</f>
        <v>0.0001</v>
      </c>
      <c r="E26" s="24">
        <f>IF(A26="","",MAX(0,E25-D26))</f>
        <v>300000</v>
      </c>
    </row>
    <row r="27" ht="26" customHeight="1" spans="1:5" x14ac:dyDescent="0.25">
      <c r="A27" s="25">
        <f>IF(ROW()-18+1&gt;B8,"",ROW()-18+1)</f>
        <v>10</v>
      </c>
      <c r="B27" s="26">
        <f>IF(A27="","",IF(A27&lt;=B7,B11,B12))</f>
        <v>1625</v>
      </c>
      <c r="C27" s="27">
        <f>IF(A27="","",ROUND(E26*B6,0))</f>
        <v>19500</v>
      </c>
      <c r="D27" s="27">
        <f>IF(A27="","",B27*12-C27)</f>
        <v>0.0001</v>
      </c>
      <c r="E27" s="27">
        <f>IF(A27="","",MAX(0,E26-D27))</f>
        <v>300000</v>
      </c>
    </row>
    <row r="28" ht="26" customHeight="1" spans="1:5" x14ac:dyDescent="0.25">
      <c r="A28" s="22">
        <f>IF(ROW()-18+1&gt;B8,"",ROW()-18+1)</f>
        <v>11</v>
      </c>
      <c r="B28" s="23">
        <f>IF(A28="","",IF(A28&lt;=B7,B11,B12))</f>
        <v>2237</v>
      </c>
      <c r="C28" s="24">
        <f>IF(A28="","",ROUND(E27*B6,0))</f>
        <v>19500</v>
      </c>
      <c r="D28" s="24">
        <f>IF(A28="","",B28*12-C28)</f>
        <v>7341</v>
      </c>
      <c r="E28" s="24">
        <f>IF(A28="","",MAX(0,E27-D28))</f>
        <v>292659</v>
      </c>
    </row>
    <row r="29" ht="26" customHeight="1" spans="1:5" x14ac:dyDescent="0.25">
      <c r="A29" s="25">
        <f>IF(ROW()-18+1&gt;B8,"",ROW()-18+1)</f>
        <v>12</v>
      </c>
      <c r="B29" s="26">
        <f>IF(A29="","",IF(A29&lt;=B7,B11,B12))</f>
        <v>2237</v>
      </c>
      <c r="C29" s="27">
        <f>IF(A29="","",ROUND(E28*B6,0))</f>
        <v>19023</v>
      </c>
      <c r="D29" s="27">
        <f>IF(A29="","",B29*12-C29)</f>
        <v>7818</v>
      </c>
      <c r="E29" s="27">
        <f>IF(A29="","",MAX(0,E28-D29))</f>
        <v>284842</v>
      </c>
    </row>
    <row r="30" ht="26" customHeight="1" spans="1:5" x14ac:dyDescent="0.25">
      <c r="A30" s="22">
        <f>IF(ROW()-18+1&gt;B8,"",ROW()-18+1)</f>
        <v>13</v>
      </c>
      <c r="B30" s="23">
        <f>IF(A30="","",IF(A30&lt;=B7,B11,B12))</f>
        <v>2237</v>
      </c>
      <c r="C30" s="24">
        <f>IF(A30="","",ROUND(E29*B6,0))</f>
        <v>18515</v>
      </c>
      <c r="D30" s="24">
        <f>IF(A30="","",B30*12-C30)</f>
        <v>8326</v>
      </c>
      <c r="E30" s="24">
        <f>IF(A30="","",MAX(0,E29-D30))</f>
        <v>276516</v>
      </c>
    </row>
    <row r="31" ht="26" customHeight="1" spans="1:5" x14ac:dyDescent="0.25">
      <c r="A31" s="25">
        <f>IF(ROW()-18+1&gt;B8,"",ROW()-18+1)</f>
        <v>14</v>
      </c>
      <c r="B31" s="26">
        <f>IF(A31="","",IF(A31&lt;=B7,B11,B12))</f>
        <v>2237</v>
      </c>
      <c r="C31" s="27">
        <f>IF(A31="","",ROUND(E30*B6,0))</f>
        <v>17974</v>
      </c>
      <c r="D31" s="27">
        <f>IF(A31="","",B31*12-C31)</f>
        <v>8867</v>
      </c>
      <c r="E31" s="27">
        <f>IF(A31="","",MAX(0,E30-D31))</f>
        <v>267649</v>
      </c>
    </row>
    <row r="32" ht="26" customHeight="1" spans="1:5" x14ac:dyDescent="0.25">
      <c r="A32" s="22">
        <f>IF(ROW()-18+1&gt;B8,"",ROW()-18+1)</f>
        <v>15</v>
      </c>
      <c r="B32" s="23">
        <f>IF(A32="","",IF(A32&lt;=B7,B11,B12))</f>
        <v>2237</v>
      </c>
      <c r="C32" s="24">
        <f>IF(A32="","",ROUND(E31*B6,0))</f>
        <v>17397</v>
      </c>
      <c r="D32" s="24">
        <f>IF(A32="","",B32*12-C32)</f>
        <v>9443</v>
      </c>
      <c r="E32" s="24">
        <f>IF(A32="","",MAX(0,E31-D32))</f>
        <v>258205</v>
      </c>
    </row>
    <row r="33" ht="26" customHeight="1" spans="1:5" x14ac:dyDescent="0.25">
      <c r="A33" s="25">
        <f>IF(ROW()-18+1&gt;B8,"",ROW()-18+1)</f>
        <v>16</v>
      </c>
      <c r="B33" s="26">
        <f>IF(A33="","",IF(A33&lt;=B7,B11,B12))</f>
        <v>2237</v>
      </c>
      <c r="C33" s="27">
        <f>IF(A33="","",ROUND(E32*B6,0))</f>
        <v>16783</v>
      </c>
      <c r="D33" s="27">
        <f>IF(A33="","",B33*12-C33)</f>
        <v>10057</v>
      </c>
      <c r="E33" s="27">
        <f>IF(A33="","",MAX(0,E32-D33))</f>
        <v>248148</v>
      </c>
    </row>
    <row r="34" ht="26" customHeight="1" spans="1:5" x14ac:dyDescent="0.25">
      <c r="A34" s="22">
        <f>IF(ROW()-18+1&gt;B8,"",ROW()-18+1)</f>
        <v>17</v>
      </c>
      <c r="B34" s="23">
        <f>IF(A34="","",IF(A34&lt;=B7,B11,B12))</f>
        <v>2237</v>
      </c>
      <c r="C34" s="24">
        <f>IF(A34="","",ROUND(E33*B6,0))</f>
        <v>16130</v>
      </c>
      <c r="D34" s="24">
        <f>IF(A34="","",B34*12-C34)</f>
        <v>10711</v>
      </c>
      <c r="E34" s="24">
        <f>IF(A34="","",MAX(0,E33-D34))</f>
        <v>237437</v>
      </c>
    </row>
    <row r="35" ht="26" customHeight="1" spans="1:5" x14ac:dyDescent="0.25">
      <c r="A35" s="25">
        <f>IF(ROW()-18+1&gt;B8,"",ROW()-18+1)</f>
        <v>18</v>
      </c>
      <c r="B35" s="26">
        <f>IF(A35="","",IF(A35&lt;=B7,B11,B12))</f>
        <v>2237</v>
      </c>
      <c r="C35" s="27">
        <f>IF(A35="","",ROUND(E34*B6,0))</f>
        <v>15433</v>
      </c>
      <c r="D35" s="27">
        <f>IF(A35="","",B35*12-C35)</f>
        <v>11407</v>
      </c>
      <c r="E35" s="27">
        <f>IF(A35="","",MAX(0,E34-D35))</f>
        <v>226029</v>
      </c>
    </row>
    <row r="36" ht="26" customHeight="1" spans="1:5" x14ac:dyDescent="0.25">
      <c r="A36" s="22">
        <f>IF(ROW()-18+1&gt;B8,"",ROW()-18+1)</f>
        <v>19</v>
      </c>
      <c r="B36" s="23">
        <f>IF(A36="","",IF(A36&lt;=B7,B11,B12))</f>
        <v>2237</v>
      </c>
      <c r="C36" s="24">
        <f>IF(A36="","",ROUND(E35*B6,0))</f>
        <v>14692</v>
      </c>
      <c r="D36" s="24">
        <f>IF(A36="","",B36*12-C36)</f>
        <v>12149</v>
      </c>
      <c r="E36" s="24">
        <f>IF(A36="","",MAX(0,E35-D36))</f>
        <v>213881</v>
      </c>
    </row>
    <row r="37" ht="26" customHeight="1" spans="1:5" x14ac:dyDescent="0.25">
      <c r="A37" s="25">
        <f>IF(ROW()-18+1&gt;B8,"",ROW()-18+1)</f>
        <v>20</v>
      </c>
      <c r="B37" s="26">
        <f>IF(A37="","",IF(A37&lt;=B7,B11,B12))</f>
        <v>2237</v>
      </c>
      <c r="C37" s="27">
        <f>IF(A37="","",ROUND(E36*B6,0))</f>
        <v>13902</v>
      </c>
      <c r="D37" s="27">
        <f>IF(A37="","",B37*12-C37)</f>
        <v>12938</v>
      </c>
      <c r="E37" s="27">
        <f>IF(A37="","",MAX(0,E36-D37))</f>
        <v>200942</v>
      </c>
    </row>
    <row r="38" ht="26" customHeight="1" spans="1:5" x14ac:dyDescent="0.25">
      <c r="A38" s="22">
        <f>IF(ROW()-18+1&gt;B8,"",ROW()-18+1)</f>
        <v>21</v>
      </c>
      <c r="B38" s="23">
        <f>IF(A38="","",IF(A38&lt;=B7,B11,B12))</f>
        <v>2237</v>
      </c>
      <c r="C38" s="24">
        <f>IF(A38="","",ROUND(E37*B6,0))</f>
        <v>13061</v>
      </c>
      <c r="D38" s="24">
        <f>IF(A38="","",B38*12-C38)</f>
        <v>13779</v>
      </c>
      <c r="E38" s="24">
        <f>IF(A38="","",MAX(0,E37-D38))</f>
        <v>187163</v>
      </c>
    </row>
    <row r="39" ht="26" customHeight="1" spans="1:5" x14ac:dyDescent="0.25">
      <c r="A39" s="25">
        <f>IF(ROW()-18+1&gt;B8,"",ROW()-18+1)</f>
        <v>22</v>
      </c>
      <c r="B39" s="26">
        <f>IF(A39="","",IF(A39&lt;=B7,B11,B12))</f>
        <v>2237</v>
      </c>
      <c r="C39" s="27">
        <f>IF(A39="","",ROUND(E38*B6,0))</f>
        <v>12166</v>
      </c>
      <c r="D39" s="27">
        <f>IF(A39="","",B39*12-C39)</f>
        <v>14675</v>
      </c>
      <c r="E39" s="27">
        <f>IF(A39="","",MAX(0,E38-D39))</f>
        <v>172488</v>
      </c>
    </row>
    <row r="40" ht="26" customHeight="1" spans="1:5" x14ac:dyDescent="0.25">
      <c r="A40" s="22">
        <f>IF(ROW()-18+1&gt;B8,"",ROW()-18+1)</f>
        <v>23</v>
      </c>
      <c r="B40" s="23">
        <f>IF(A40="","",IF(A40&lt;=B7,B11,B12))</f>
        <v>2237</v>
      </c>
      <c r="C40" s="24">
        <f>IF(A40="","",ROUND(E39*B6,0))</f>
        <v>11212</v>
      </c>
      <c r="D40" s="24">
        <f>IF(A40="","",B40*12-C40)</f>
        <v>15629</v>
      </c>
      <c r="E40" s="24">
        <f>IF(A40="","",MAX(0,E39-D40))</f>
        <v>156859</v>
      </c>
    </row>
    <row r="41" ht="26" customHeight="1" spans="1:5" x14ac:dyDescent="0.25">
      <c r="A41" s="25">
        <f>IF(ROW()-18+1&gt;B8,"",ROW()-18+1)</f>
        <v>24</v>
      </c>
      <c r="B41" s="26">
        <f>IF(A41="","",IF(A41&lt;=B7,B11,B12))</f>
        <v>2237</v>
      </c>
      <c r="C41" s="27">
        <f>IF(A41="","",ROUND(E40*B6,0))</f>
        <v>10196</v>
      </c>
      <c r="D41" s="27">
        <f>IF(A41="","",B41*12-C41)</f>
        <v>16645</v>
      </c>
      <c r="E41" s="27">
        <f>IF(A41="","",MAX(0,E40-D41))</f>
        <v>140214</v>
      </c>
    </row>
    <row r="42" ht="26" customHeight="1" spans="1:5" x14ac:dyDescent="0.25">
      <c r="A42" s="22">
        <f>IF(ROW()-18+1&gt;B8,"",ROW()-18+1)</f>
        <v>25</v>
      </c>
      <c r="B42" s="23">
        <f>IF(A42="","",IF(A42&lt;=B7,B11,B12))</f>
        <v>2237</v>
      </c>
      <c r="C42" s="24">
        <f>IF(A42="","",ROUND(E41*B6,0))</f>
        <v>9114</v>
      </c>
      <c r="D42" s="24">
        <f>IF(A42="","",B42*12-C42)</f>
        <v>17727</v>
      </c>
      <c r="E42" s="24">
        <f>IF(A42="","",MAX(0,E41-D42))</f>
        <v>122488</v>
      </c>
    </row>
    <row r="43" ht="26" customHeight="1" spans="1:5" x14ac:dyDescent="0.25">
      <c r="A43" s="25">
        <f>IF(ROW()-18+1&gt;B8,"",ROW()-18+1)</f>
        <v>26</v>
      </c>
      <c r="B43" s="26">
        <f>IF(A43="","",IF(A43&lt;=B7,B11,B12))</f>
        <v>2237</v>
      </c>
      <c r="C43" s="27">
        <f>IF(A43="","",ROUND(E42*B6,0))</f>
        <v>7962</v>
      </c>
      <c r="D43" s="27">
        <f>IF(A43="","",B43*12-C43)</f>
        <v>18879</v>
      </c>
      <c r="E43" s="27">
        <f>IF(A43="","",MAX(0,E42-D43))</f>
        <v>103609</v>
      </c>
    </row>
    <row r="44" ht="26" customHeight="1" spans="1:5" x14ac:dyDescent="0.25">
      <c r="A44" s="22">
        <f>IF(ROW()-18+1&gt;B8,"",ROW()-18+1)</f>
        <v>27</v>
      </c>
      <c r="B44" s="23">
        <f>IF(A44="","",IF(A44&lt;=B7,B11,B12))</f>
        <v>2237</v>
      </c>
      <c r="C44" s="24">
        <f>IF(A44="","",ROUND(E43*B6,0))</f>
        <v>6735</v>
      </c>
      <c r="D44" s="24">
        <f>IF(A44="","",B44*12-C44)</f>
        <v>20106</v>
      </c>
      <c r="E44" s="24">
        <f>IF(A44="","",MAX(0,E43-D44))</f>
        <v>83503</v>
      </c>
    </row>
    <row r="45" ht="26" customHeight="1" spans="1:5" x14ac:dyDescent="0.25">
      <c r="A45" s="25">
        <f>IF(ROW()-18+1&gt;B8,"",ROW()-18+1)</f>
        <v>28</v>
      </c>
      <c r="B45" s="26">
        <f>IF(A45="","",IF(A45&lt;=B7,B11,B12))</f>
        <v>2237</v>
      </c>
      <c r="C45" s="27">
        <f>IF(A45="","",ROUND(E44*B6,0))</f>
        <v>5428</v>
      </c>
      <c r="D45" s="27">
        <f>IF(A45="","",B45*12-C45)</f>
        <v>21413</v>
      </c>
      <c r="E45" s="27">
        <f>IF(A45="","",MAX(0,E44-D45))</f>
        <v>62090</v>
      </c>
    </row>
    <row r="46" ht="26" customHeight="1" spans="1:5" x14ac:dyDescent="0.25">
      <c r="A46" s="22">
        <f>IF(ROW()-18+1&gt;B8,"",ROW()-18+1)</f>
        <v>29</v>
      </c>
      <c r="B46" s="23">
        <f>IF(A46="","",IF(A46&lt;=B7,B11,B12))</f>
        <v>2237</v>
      </c>
      <c r="C46" s="24">
        <f>IF(A46="","",ROUND(E45*B6,0))</f>
        <v>4036</v>
      </c>
      <c r="D46" s="24">
        <f>IF(A46="","",B46*12-C46)</f>
        <v>22805</v>
      </c>
      <c r="E46" s="24">
        <f>IF(A46="","",MAX(0,E45-D46))</f>
        <v>39285</v>
      </c>
    </row>
    <row r="47" ht="26" customHeight="1" spans="1:5" x14ac:dyDescent="0.25">
      <c r="A47" s="25">
        <f>IF(ROW()-18+1&gt;B8,"",ROW()-18+1)</f>
        <v>30</v>
      </c>
      <c r="B47" s="26">
        <f>IF(A47="","",IF(A47&lt;=B7,B11,B12))</f>
        <v>2237</v>
      </c>
      <c r="C47" s="27">
        <f>IF(A47="","",ROUND(E46*B6,0))</f>
        <v>2554</v>
      </c>
      <c r="D47" s="27">
        <f>IF(A47="","",B47*12-C47)</f>
        <v>24287</v>
      </c>
      <c r="E47" s="27">
        <f>IF(A47="","",MAX(0,E46-D47))</f>
        <v>14998</v>
      </c>
    </row>
    <row r="48" ht="8" customHeight="1" x14ac:dyDescent="0.25"/>
    <row r="49" ht="6" customHeight="1" x14ac:dyDescent="0.25"/>
    <row r="50" ht="20" customHeight="1" spans="1:5" x14ac:dyDescent="0.25">
      <c r="A50" s="28" t="s">
        <v>11</v>
      </c>
      <c r="B50" s="28"/>
      <c r="C50" s="28"/>
      <c r="D50" s="28"/>
      <c r="E50" s="28"/>
    </row>
    <row r="51" ht="20" customHeight="1" spans="1:5" x14ac:dyDescent="0.25">
      <c r="A51" s="29" t="s">
        <v>12</v>
      </c>
      <c r="B51" s="29"/>
      <c r="C51" s="29"/>
      <c r="D51" s="29"/>
      <c r="E51" s="29"/>
    </row>
  </sheetData>
  <sheetProtection sheet="1"/>
  <mergeCells count="4">
    <mergeCell ref="A1:E1"/>
    <mergeCell ref="A2:E2"/>
    <mergeCell ref="A50:E50"/>
    <mergeCell ref="A51:E51"/>
  </mergeCells>
  <hyperlinks>
    <hyperlink ref="A5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'Calculator'!B11</f>
        <v>1625</v>
      </c>
      <c r="C5" s="4"/>
      <c r="D5" s="4">
        <f>'Calculator'!B12</f>
        <v>2237</v>
      </c>
      <c r="E5" s="4"/>
      <c r="F5" s="5">
        <f>'Calculator'!B13</f>
        <v>612</v>
      </c>
      <c r="G5" s="5"/>
      <c r="H5" s="4">
        <f>'Calculator'!B14</f>
        <v>431813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30</v>
      </c>
    </row>
    <row r="2" ht="20" customHeight="1" spans="2:2" x14ac:dyDescent="0.25">
      <c r="B2" s="2" t="s">
        <v>31</v>
      </c>
    </row>
    <row r="3" ht="16" customHeight="1" x14ac:dyDescent="0.25"/>
    <row r="4" ht="28" customHeight="1" spans="2:2" x14ac:dyDescent="0.25">
      <c r="B4" s="7" t="s">
        <v>32</v>
      </c>
    </row>
    <row r="5" ht="24" customHeight="1" spans="2:2" x14ac:dyDescent="0.25">
      <c r="B5" s="30" t="s">
        <v>33</v>
      </c>
    </row>
    <row r="6" ht="24" customHeight="1" spans="2:2" x14ac:dyDescent="0.25">
      <c r="B6" s="30" t="s">
        <v>34</v>
      </c>
    </row>
    <row r="7" ht="24" customHeight="1" spans="2:2" x14ac:dyDescent="0.25">
      <c r="B7" s="30" t="s">
        <v>35</v>
      </c>
    </row>
    <row r="8" ht="24" customHeight="1" spans="2:2" x14ac:dyDescent="0.25">
      <c r="B8" s="30" t="s">
        <v>36</v>
      </c>
    </row>
    <row r="9" ht="12" customHeight="1" x14ac:dyDescent="0.25"/>
    <row r="10" ht="28" customHeight="1" spans="2:2" x14ac:dyDescent="0.25">
      <c r="B10" s="7" t="s">
        <v>37</v>
      </c>
    </row>
    <row r="11" ht="24" customHeight="1" spans="2:2" x14ac:dyDescent="0.25">
      <c r="B11" s="30" t="s">
        <v>38</v>
      </c>
    </row>
    <row r="12" ht="24" customHeight="1" spans="2:2" x14ac:dyDescent="0.25">
      <c r="B12" s="30" t="s">
        <v>39</v>
      </c>
    </row>
    <row r="13" ht="24" customHeight="1" spans="2:2" x14ac:dyDescent="0.25">
      <c r="B13" s="30" t="s">
        <v>40</v>
      </c>
    </row>
    <row r="14" ht="12" customHeight="1" x14ac:dyDescent="0.25"/>
    <row r="15" ht="28" customHeight="1" spans="2:2" x14ac:dyDescent="0.25">
      <c r="B15" s="7" t="s">
        <v>41</v>
      </c>
    </row>
    <row r="16" ht="24" customHeight="1" spans="2:2" x14ac:dyDescent="0.25">
      <c r="B16" s="30" t="s">
        <v>42</v>
      </c>
    </row>
    <row r="17" ht="24" customHeight="1" spans="2:2" x14ac:dyDescent="0.25">
      <c r="B17" s="30" t="s">
        <v>43</v>
      </c>
    </row>
    <row r="18" ht="12" customHeight="1" x14ac:dyDescent="0.25"/>
    <row r="19" ht="6" customHeight="1" x14ac:dyDescent="0.25"/>
    <row r="20" ht="20" customHeight="1" spans="1:2" x14ac:dyDescent="0.25">
      <c r="A20" s="9" t="s">
        <v>11</v>
      </c>
      <c r="B20" s="9"/>
    </row>
    <row r="21" ht="20" customHeight="1" spans="1:2" x14ac:dyDescent="0.25">
      <c r="A21" s="10" t="s">
        <v>12</v>
      </c>
      <c r="B21" s="10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Payment Comparison</t>
        </is>
      </c>
      <c r="B1" t="inlineStr">
        <is>
          <t>Monthly Payment</t>
        </is>
      </c>
    </row>
    <row r="2">
      <c r="A2" t="inlineStr">
        <is>
          <t>Interest-Only Period</t>
        </is>
      </c>
      <c r="B2">
        <v>1625</v>
      </c>
    </row>
    <row r="3">
      <c r="A3" t="inlineStr">
        <is>
          <t>Amortizing Period</t>
        </is>
      </c>
      <c r="B3">
        <v>2237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Interest-Only Loan Calculator</dc:title>
  <dc:subject>Financial Template</dc:subject>
  <dc:description>Free Interest-Only Loan Calculator template by FinancialAha.com</dc:description>
  <cp:keywords>finance, template, spreadsheet, FinancialAha</cp:keywords>
  <cp:category>Finance</cp:category>
  <cp:lastModifiedBy>Unknown</cp:lastModifiedBy>
  <cp:lastPrinted>2026-04-01T18:00:56Z</cp:lastPrinted>
  <dcterms:created xsi:type="dcterms:W3CDTF">2026-04-01T18:00:56Z</dcterms:created>
  <dcterms:modified xsi:type="dcterms:W3CDTF">2026-04-01T18:00:56Z</dcterms:modified>
</cp:coreProperties>
</file>