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Household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<sst xmlns="http://schemas.openxmlformats.org/spreadsheetml/2006/main" count="250" uniqueCount="172">
  <si>
    <t>Household Budget Overview</t>
  </si>
  <si>
    <t>Dual income household - shared and personal spending at a glance</t>
  </si>
  <si>
    <t>by FinancialAha.com</t>
  </si>
  <si>
    <t>COMBINED INCOME</t>
  </si>
  <si>
    <t>TOTAL EXPENSES</t>
  </si>
  <si>
    <t>NET SAVINGS</t>
  </si>
  <si>
    <t>both partners combined</t>
  </si>
  <si>
    <t>shared + personal + savings</t>
  </si>
  <si>
    <t>income minus all expenses</t>
  </si>
  <si>
    <t>SAVINGS RATE</t>
  </si>
  <si>
    <t>TOP CATEGORY</t>
  </si>
  <si>
    <t>SHARED VS PERSONAL</t>
  </si>
  <si>
    <t>HOUSING</t>
  </si>
  <si>
    <t>75% / 11%</t>
  </si>
  <si>
    <t>of income saved</t>
  </si>
  <si>
    <t>largest spending category</t>
  </si>
  <si>
    <t>shared / personal split</t>
  </si>
  <si>
    <t>INCOME VS. EXPENSES BY MONTH</t>
  </si>
  <si>
    <t>EXPENSE BREAKDOWN BY CATEGORY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</si>
  <si>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</si>
  <si>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</si>
  <si>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</si>
  <si>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</si>
  <si>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</si>
  <si>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</si>
  <si>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</si>
  <si>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</si>
  <si>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</si>
  <si>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</si>
  <si>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</si>
  <si>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</si>
  <si>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</si>
  <si>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</si>
  <si>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</si>
  <si>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</si>
  <si>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Expenses</t>
  </si>
  <si>
    <t>UTILITIES</t>
  </si>
  <si>
    <t>GROCERIES &amp; SUPPLIES</t>
  </si>
  <si>
    <t>INSURANCE</t>
  </si>
  <si>
    <t>CHILDCARE &amp; EDUCATION</t>
  </si>
  <si>
    <t>TRANSPORTATION</t>
  </si>
  <si>
    <t>PERSONAL (PARTNER 1)</t>
  </si>
  <si>
    <t>PERSONAL (PARTNER 2)</t>
  </si>
  <si>
    <t>JOINT SAVINGS</t>
  </si>
  <si>
    <t>Household Budget</t>
  </si>
  <si>
    <t>Dual income household - enter your budget and actual amounts in the yellow cells.</t>
  </si>
  <si>
    <t>Month:</t>
  </si>
  <si>
    <t>January 2026</t>
  </si>
  <si>
    <t>(update for each month)</t>
  </si>
  <si>
    <t>INCOME - PARTNER 1</t>
  </si>
  <si>
    <t>Category</t>
  </si>
  <si>
    <t>Budget</t>
  </si>
  <si>
    <t>Actual</t>
  </si>
  <si>
    <t>Difference</t>
  </si>
  <si>
    <t>% of Income</t>
  </si>
  <si>
    <t>Salary / Wages</t>
  </si>
  <si>
    <t>Bonus / Commission</t>
  </si>
  <si>
    <t>Total Partner 1 Income</t>
  </si>
  <si>
    <t>INCOME - PARTNER 2</t>
  </si>
  <si>
    <t>Freelance / Side Income</t>
  </si>
  <si>
    <t>Total Partner 2 Income</t>
  </si>
  <si>
    <t>Combined Household Income</t>
  </si>
  <si>
    <t>Rent / Mortgage</t>
  </si>
  <si>
    <t>Property Tax</t>
  </si>
  <si>
    <t>Home Insurance</t>
  </si>
  <si>
    <t>Home Maintenance</t>
  </si>
  <si>
    <t>Total Housing</t>
  </si>
  <si>
    <t>Electric</t>
  </si>
  <si>
    <t>Water / Sewer</t>
  </si>
  <si>
    <t>Gas / Heating</t>
  </si>
  <si>
    <t>Internet</t>
  </si>
  <si>
    <t>Total Utilities</t>
  </si>
  <si>
    <t>Groceries</t>
  </si>
  <si>
    <t>Household Supplies</t>
  </si>
  <si>
    <t>Total Groceries &amp; supplies</t>
  </si>
  <si>
    <t>Health Insurance</t>
  </si>
  <si>
    <t>Life Insurance</t>
  </si>
  <si>
    <t>Auto Insurance</t>
  </si>
  <si>
    <t>Total Insurance</t>
  </si>
  <si>
    <t>Daycare / Preschool</t>
  </si>
  <si>
    <t>After-School Activities</t>
  </si>
  <si>
    <t>School Supplies</t>
  </si>
  <si>
    <t>Total Childcare &amp; education</t>
  </si>
  <si>
    <t>Car Payment</t>
  </si>
  <si>
    <t>Gas</t>
  </si>
  <si>
    <t>Parking / Tolls</t>
  </si>
  <si>
    <t>Total Transportation</t>
  </si>
  <si>
    <t>Total Shared Expenses</t>
  </si>
  <si>
    <t>PERSONAL EXPENSES - PARTNER 1</t>
  </si>
  <si>
    <t>Clothing</t>
  </si>
  <si>
    <t>Subscriptions</t>
  </si>
  <si>
    <t>Hobbies / Entertainment</t>
  </si>
  <si>
    <t>Lunch / Coffee</t>
  </si>
  <si>
    <t>Personal Care</t>
  </si>
  <si>
    <t>Other Personal</t>
  </si>
  <si>
    <t>Total Partner 1 Personal</t>
  </si>
  <si>
    <t>PERSONAL EXPENSES - PARTNER 2</t>
  </si>
  <si>
    <t>Total Partner 2 Personal</t>
  </si>
  <si>
    <t>JOINT SAVINGS &amp; INVESTMENTS</t>
  </si>
  <si>
    <t>401(k) / IRA (Partner 1)</t>
  </si>
  <si>
    <t>401(k) / IRA (Partner 2)</t>
  </si>
  <si>
    <t>Emergency Fund</t>
  </si>
  <si>
    <t>College Fund</t>
  </si>
  <si>
    <t>Vacation Fund</t>
  </si>
  <si>
    <t>Total Joint Savings</t>
  </si>
  <si>
    <t>SUMMARY</t>
  </si>
  <si>
    <t>Total Expenses</t>
  </si>
  <si>
    <t>Net Savings (Income - Expenses)</t>
  </si>
  <si>
    <t>Savings Rate</t>
  </si>
  <si>
    <t>Shared Expenses %</t>
  </si>
  <si>
    <t>Personal Expenses %</t>
  </si>
  <si>
    <t>How to Use This Template</t>
  </si>
  <si>
    <t>A quick guide to getting the most from your Household Budget template.</t>
  </si>
  <si>
    <t>GETTING STARTED</t>
  </si>
  <si>
    <t>1. Go to the "Household Budget" sheet</t>
  </si>
  <si>
    <t>2. Update the month label at the top to the current month</t>
  </si>
  <si>
    <t>3. Enter each partner's income in the Budget column (yellow cells)</t>
  </si>
  <si>
    <t>4. Review the shared expense categories and adjust budget amounts</t>
  </si>
  <si>
    <t>5. Set personal spending budgets for each partner</t>
  </si>
  <si>
    <t>6. As you spend, enter actual amounts in the Actual column</t>
  </si>
  <si>
    <t>7. Check the Dashboard for a visual summary of household spending</t>
  </si>
  <si>
    <t>UNDERSTANDING THE LAYOUT</t>
  </si>
  <si>
    <t>Income is split into two sections - one for each partner.</t>
  </si>
  <si>
    <t>Combined Household Income adds both partners automatically.</t>
  </si>
  <si>
    <t>Shared Expenses are costs the household splits or pays jointly:</t>
  </si>
  <si>
    <t xml:space="preserve">  - Housing: Rent/mortgage, property tax, insurance, maintenance.</t>
  </si>
  <si>
    <t xml:space="preserve">  - Utilities: Electric, water, gas, internet.</t>
  </si>
  <si>
    <t xml:space="preserve">  - Groceries &amp; Supplies: Food shopping, household items.</t>
  </si>
  <si>
    <t xml:space="preserve">  - Insurance: Health, life, and auto insurance.</t>
  </si>
  <si>
    <t xml:space="preserve">  - Childcare &amp; Education: Daycare, activities, school supplies.</t>
  </si>
  <si>
    <t xml:space="preserve">  - Transportation: Car payment, gas, parking.</t>
  </si>
  <si>
    <t>Personal Expenses give each partner their own spending budget.</t>
  </si>
  <si>
    <t>Joint Savings tracks retirement, emergency fund, and other goals.</t>
  </si>
  <si>
    <t>The Summary shows total expenses, net savings, and the shared/personal split.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</si>
  <si>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</si>
  <si>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</si>
  <si>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</si>
  <si>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section are subtotals.</t>
  </si>
  <si>
    <t>The Difference column shows Budget minus Actual.</t>
  </si>
  <si>
    <t xml:space="preserve">  - Positive (green) means under budget.</t>
  </si>
  <si>
    <t xml:space="preserve">  - Negative (red) means over budget.</t>
  </si>
  <si>
    <t>UNDERSTANDING THE DASHBOARD</t>
  </si>
  <si>
    <t>Top row: Combined Income, Total Expenses, and Net Savings.</t>
  </si>
  <si>
    <t>Bottom row: Savings Rate, Top Expense Category, and Shared vs Personal split.</t>
  </si>
  <si>
    <t>The bar chart compares income vs. expenses across months.</t>
  </si>
  <si>
    <t>The pie chart shows how spending breaks down by category.</t>
  </si>
  <si>
    <t>KPI values update automatically when you change budget data.</t>
  </si>
  <si>
    <t>MANAGING SHARED VS PERSONAL</t>
  </si>
  <si>
    <t>Shared expenses are costs both partners contribute to.</t>
  </si>
  <si>
    <t>Personal expenses are individual - each partner manages their own.</t>
  </si>
  <si>
    <t>The shared/personal split percentage helps track the balance.</t>
  </si>
  <si>
    <t>Adjust categories to match how your household actually splits costs.</t>
  </si>
  <si>
    <t>Some couples split 50/50, others by income ratio - use what works for you.</t>
  </si>
  <si>
    <t>TRACKING MULTIPLE MONTHS</t>
  </si>
  <si>
    <t>This template is designed for one month at a time.</t>
  </si>
  <si>
    <t>To track multiple months, save a copy of the file for each month.</t>
  </si>
  <si>
    <t>Name each file with the month (e.g., "Household-Budget-January-2026.xlsx").</t>
  </si>
  <si>
    <t>Update the month label at the top of the Household Budget sheet.</t>
  </si>
  <si>
    <t>CUSTOMIZING CATEGORIES</t>
  </si>
  <si>
    <t>Replace category names to match your spending.</t>
  </si>
  <si>
    <t>Add rows for additional categories if needed.</t>
  </si>
  <si>
    <t>If you add or remove rows, update the section total SUM formula.</t>
  </si>
  <si>
    <t>Rename "Partner 1" and "Partner 2" to actual names if you prefer.</t>
  </si>
  <si>
    <t>TIPS FOR HOUSEHOLDS</t>
  </si>
  <si>
    <t>Review the budget together at the start of each month.</t>
  </si>
  <si>
    <t>Update actual amounts weekly for the most useful tracking.</t>
  </si>
  <si>
    <t>The % of Income column helps identify where most money goes.</t>
  </si>
  <si>
    <t>A positive savings rate means the household is spending less than it earns.</t>
  </si>
  <si>
    <t>Use the personal sections so each partner has visibility into their own spending.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</si>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</sst>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3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A1D26"/>
      <sz val="16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Protection="1"/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horizontal="left" vertical="center" indent="1"/>
    </xf>
    <xf numFmtId="0" fontId="17" fillId="2" borderId="5" xfId="0" applyFont="1" applyFill="1" applyBorder="1" applyAlignment="1" applyProtection="1">
      <alignment horizontal="right" vertical="center"/>
      <protection locked="0"/>
    </xf>
    <xf numFmtId="0" fontId="18" fillId="3" borderId="0" xfId="0" applyFont="1" applyFill="1" applyAlignment="1" applyProtection="1">
      <alignment horizontal="left" vertical="center" wrapText="1" indent="1"/>
    </xf>
    <xf numFmtId="0" fontId="18" fillId="3" borderId="0" xfId="0" applyFont="1" applyFill="1" applyAlignment="1" applyProtection="1">
      <alignment horizontal="center" vertical="center" wrapText="1"/>
    </xf>
    <xf numFmtId="164" fontId="17" fillId="2" borderId="5" xfId="0" applyNumberFormat="1" applyFont="1" applyFill="1" applyBorder="1" applyAlignment="1" applyProtection="1">
      <alignment horizontal="right" vertical="center"/>
      <protection locked="0"/>
    </xf>
    <xf numFmtId="164" fontId="19" fillId="4" borderId="6" xfId="0" applyNumberFormat="1" applyFont="1" applyFill="1" applyBorder="1" applyAlignment="1" applyProtection="1">
      <alignment horizontal="right" vertical="center"/>
    </xf>
    <xf numFmtId="0" fontId="17" fillId="0" borderId="7" xfId="0" applyFont="1" applyBorder="1" applyAlignment="1" applyProtection="1">
      <alignment horizontal="right" vertical="center"/>
    </xf>
    <xf numFmtId="0" fontId="16" fillId="5" borderId="0" xfId="0" applyFont="1" applyFill="1" applyAlignment="1" applyProtection="1">
      <alignment horizontal="left" vertical="center" indent="1"/>
    </xf>
    <xf numFmtId="0" fontId="16" fillId="0" borderId="8" xfId="0" applyFont="1" applyBorder="1" applyAlignment="1" applyProtection="1">
      <alignment horizontal="left" vertical="center" indent="1"/>
    </xf>
    <xf numFmtId="164" fontId="16" fillId="0" borderId="8" xfId="0" applyNumberFormat="1" applyFont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right" vertical="center"/>
    </xf>
    <xf numFmtId="0" fontId="10" fillId="4" borderId="0" xfId="0" applyFont="1" applyFill="1" applyAlignment="1" applyProtection="1">
      <alignment horizontal="left" vertical="center" indent="1"/>
    </xf>
    <xf numFmtId="0" fontId="19" fillId="4" borderId="6" xfId="0" applyFont="1" applyFill="1" applyBorder="1" applyAlignment="1" applyProtection="1">
      <alignment horizontal="right" vertical="center"/>
    </xf>
    <xf numFmtId="165" fontId="17" fillId="0" borderId="7" xfId="0" applyNumberFormat="1" applyFont="1" applyBorder="1" applyAlignment="1" applyProtection="1">
      <alignment horizontal="right" vertical="center"/>
    </xf>
    <xf numFmtId="165" fontId="16" fillId="0" borderId="8" xfId="0" applyNumberFormat="1" applyFont="1" applyBorder="1" applyAlignment="1" applyProtection="1">
      <alignment horizontal="right" vertical="center"/>
    </xf>
    <xf numFmtId="165" fontId="19" fillId="4" borderId="6" xfId="0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vs. Expenses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8100</c:v>
                </c:pt>
                <c:pt idx="1">
                  <c:v>8200</c:v>
                </c:pt>
                <c:pt idx="2">
                  <c:v>8250</c:v>
                </c:pt>
                <c:pt idx="3">
                  <c:v>8200</c:v>
                </c:pt>
                <c:pt idx="4">
                  <c:v>8300</c:v>
                </c:pt>
                <c:pt idx="5">
                  <c:v>8150</c:v>
                </c:pt>
                <c:pt idx="6">
                  <c:v>8200</c:v>
                </c:pt>
                <c:pt idx="7">
                  <c:v>8250</c:v>
                </c:pt>
                <c:pt idx="8">
                  <c:v>8200</c:v>
                </c:pt>
                <c:pt idx="9">
                  <c:v>8300</c:v>
                </c:pt>
                <c:pt idx="10">
                  <c:v>8150</c:v>
                </c:pt>
                <c:pt idx="11">
                  <c:v>8200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Dashboard!$C$51:$N$51</c:f>
              <c:numCache>
                <c:formatCode>$#,##0</c:formatCode>
                <c:ptCount val="12"/>
                <c:pt idx="0">
                  <c:v>7050</c:v>
                </c:pt>
                <c:pt idx="1">
                  <c:v>7200</c:v>
                </c:pt>
                <c:pt idx="2">
                  <c:v>7100</c:v>
                </c:pt>
                <c:pt idx="3">
                  <c:v>7300</c:v>
                </c:pt>
                <c:pt idx="4">
                  <c:v>7150</c:v>
                </c:pt>
                <c:pt idx="5">
                  <c:v>7250</c:v>
                </c:pt>
                <c:pt idx="6">
                  <c:v>7200</c:v>
                </c:pt>
                <c:pt idx="7">
                  <c:v>7050</c:v>
                </c:pt>
                <c:pt idx="8">
                  <c:v>7300</c:v>
                </c:pt>
                <c:pt idx="9">
                  <c:v>7100</c:v>
                </c:pt>
                <c:pt idx="10">
                  <c:v>7250</c:v>
                </c:pt>
                <c:pt idx="11">
                  <c:v>7200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Expense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cat>
            <c:strRef>
              <c:f>Dashboard!$C$52:$L$52</c:f>
              <c:strCache>
                <c:ptCount val="9"/>
                <c:pt idx="0">
                  <c:v>HOUSING</c:v>
                </c:pt>
                <c:pt idx="1">
                  <c:v>UTILITIES</c:v>
                </c:pt>
                <c:pt idx="2">
                  <c:v>GROCERIES &amp; SUPPLIES</c:v>
                </c:pt>
                <c:pt idx="3">
                  <c:v>INSURANCE</c:v>
                </c:pt>
                <c:pt idx="4">
                  <c:v>CHILDCARE &amp; EDUCATION</c:v>
                </c:pt>
                <c:pt idx="5">
                  <c:v>TRANSPORTATION</c:v>
                </c:pt>
                <c:pt idx="6">
                  <c:v>PERSONAL (PARTNER 1)</c:v>
                </c:pt>
                <c:pt idx="7">
                  <c:v>PERSONAL (PARTNER 2)</c:v>
                </c:pt>
                <c:pt idx="8">
                  <c:v>JOINT SAVINGS</c:v>
                </c:pt>
              </c:strCache>
            </c:strRef>
          </c:cat>
          <c:val>
            <c:numRef>
              <c:f>Dashboard!$C$53:$L$53</c:f>
              <c:numCache>
                <c:formatCode>$#,##0</c:formatCode>
                <c:ptCount val="9"/>
                <c:pt idx="0">
                  <c:v>1975</c:v>
                </c:pt>
                <c:pt idx="1">
                  <c:v>300</c:v>
                </c:pt>
                <c:pt idx="2">
                  <c:v>845</c:v>
                </c:pt>
                <c:pt idx="3">
                  <c:v>550</c:v>
                </c:pt>
                <c:pt idx="4">
                  <c:v>935</c:v>
                </c:pt>
                <c:pt idx="5">
                  <c:v>655</c:v>
                </c:pt>
                <c:pt idx="6">
                  <c:v>413</c:v>
                </c:pt>
                <c:pt idx="7">
                  <c:v>355</c:v>
                </c:pt>
                <c:pt idx="8">
                  <c:v>975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104"/>
  <sheetViews>
    <sheetView workbookViewId="0" showGridLines="0" zoomScale="125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4" width="14" customWidth="1"/>
    <col min="5" max="5" width="12" customWidth="1"/>
  </cols>
  <sheetData>
    <row r="1" ht="48" customHeight="1" spans="1:5" x14ac:dyDescent="0.25">
      <c r="A1" s="16" t="s">
        <v>44</v>
      </c>
      <c r="B1" s="16"/>
      <c r="C1" s="16"/>
      <c r="D1" s="16"/>
      <c r="E1" s="16"/>
    </row>
    <row r="2" ht="24" customHeight="1" spans="1:5" x14ac:dyDescent="0.25">
      <c r="A2" s="17" t="s">
        <v>45</v>
      </c>
      <c r="B2" s="17"/>
      <c r="C2" s="17"/>
      <c r="D2" s="17"/>
      <c r="E2" s="17"/>
    </row>
    <row r="3" ht="14" customHeight="1" x14ac:dyDescent="0.25"/>
    <row r="4" ht="26" customHeight="1" spans="1:5" x14ac:dyDescent="0.25">
      <c r="A4" s="18" t="s">
        <v>46</v>
      </c>
      <c r="B4" s="19" t="s">
        <v>47</v>
      </c>
      <c r="C4" s="17" t="s">
        <v>48</v>
      </c>
      <c r="D4" s="17"/>
      <c r="E4" s="17"/>
    </row>
    <row r="5" ht="14" customHeight="1" x14ac:dyDescent="0.25"/>
    <row r="6" ht="28" customHeight="1" spans="1:5" x14ac:dyDescent="0.25">
      <c r="A6" s="11" t="s">
        <v>49</v>
      </c>
      <c r="B6" s="12"/>
      <c r="C6" s="12"/>
      <c r="D6" s="12"/>
      <c r="E6" s="12"/>
    </row>
    <row r="7" ht="32" customHeight="1" spans="1:5" x14ac:dyDescent="0.25">
      <c r="A7" s="20" t="s">
        <v>50</v>
      </c>
      <c r="B7" s="21" t="s">
        <v>51</v>
      </c>
      <c r="C7" s="21" t="s">
        <v>52</v>
      </c>
      <c r="D7" s="21" t="s">
        <v>53</v>
      </c>
      <c r="E7" s="21" t="s">
        <v>54</v>
      </c>
    </row>
    <row r="8" ht="26" customHeight="1" spans="1:5" x14ac:dyDescent="0.25">
      <c r="A8" s="18" t="s">
        <v>55</v>
      </c>
      <c r="B8" s="22">
        <v>4500</v>
      </c>
      <c r="C8" s="22">
        <v>4500</v>
      </c>
      <c r="D8" s="23">
        <f>B8-C8</f>
        <v>0</v>
      </c>
      <c r="E8" s="24" t="s">
        <v>21</v>
      </c>
    </row>
    <row r="9" ht="26" customHeight="1" spans="1:5" x14ac:dyDescent="0.25">
      <c r="A9" s="25" t="s">
        <v>56</v>
      </c>
      <c r="B9" s="22">
        <v>200</v>
      </c>
      <c r="C9" s="22">
        <v>250</v>
      </c>
      <c r="D9" s="23">
        <f>B9-C9</f>
        <v>-50</v>
      </c>
      <c r="E9" s="24" t="s">
        <v>21</v>
      </c>
    </row>
    <row r="10" ht="26" customHeight="1" spans="1:5" x14ac:dyDescent="0.25">
      <c r="A10" s="26" t="s">
        <v>57</v>
      </c>
      <c r="B10" s="27">
        <f>SUM(B8:B9)</f>
        <v>4700</v>
      </c>
      <c r="C10" s="27">
        <f>SUM(C8:C9)</f>
        <v>4750</v>
      </c>
      <c r="D10" s="27">
        <f>B10-C10</f>
        <v>-50</v>
      </c>
      <c r="E10" s="28" t="s">
        <v>21</v>
      </c>
    </row>
    <row r="11" ht="14" customHeight="1" x14ac:dyDescent="0.25"/>
    <row r="12" ht="28" customHeight="1" spans="1:5" x14ac:dyDescent="0.25">
      <c r="A12" s="11" t="s">
        <v>58</v>
      </c>
      <c r="B12" s="12"/>
      <c r="C12" s="12"/>
      <c r="D12" s="12"/>
      <c r="E12" s="12"/>
    </row>
    <row r="13" ht="32" customHeight="1" spans="1:5" x14ac:dyDescent="0.25">
      <c r="A13" s="20" t="s">
        <v>50</v>
      </c>
      <c r="B13" s="21" t="s">
        <v>51</v>
      </c>
      <c r="C13" s="21" t="s">
        <v>52</v>
      </c>
      <c r="D13" s="21" t="s">
        <v>53</v>
      </c>
      <c r="E13" s="21" t="s">
        <v>54</v>
      </c>
    </row>
    <row r="14" ht="26" customHeight="1" spans="1:5" x14ac:dyDescent="0.25">
      <c r="A14" s="18" t="s">
        <v>55</v>
      </c>
      <c r="B14" s="22">
        <v>3200</v>
      </c>
      <c r="C14" s="22">
        <v>3200</v>
      </c>
      <c r="D14" s="23">
        <f>B14-C14</f>
        <v>0</v>
      </c>
      <c r="E14" s="24" t="s">
        <v>21</v>
      </c>
    </row>
    <row r="15" ht="26" customHeight="1" spans="1:5" x14ac:dyDescent="0.25">
      <c r="A15" s="25" t="s">
        <v>59</v>
      </c>
      <c r="B15" s="22">
        <v>300</v>
      </c>
      <c r="C15" s="22">
        <v>250</v>
      </c>
      <c r="D15" s="23">
        <f>B15-C15</f>
        <v>50</v>
      </c>
      <c r="E15" s="24" t="s">
        <v>21</v>
      </c>
    </row>
    <row r="16" ht="26" customHeight="1" spans="1:5" x14ac:dyDescent="0.25">
      <c r="A16" s="26" t="s">
        <v>60</v>
      </c>
      <c r="B16" s="27">
        <f>SUM(B14:B15)</f>
        <v>3500</v>
      </c>
      <c r="C16" s="27">
        <f>SUM(C14:C15)</f>
        <v>3450</v>
      </c>
      <c r="D16" s="27">
        <f>B16-C16</f>
        <v>50</v>
      </c>
      <c r="E16" s="28" t="s">
        <v>21</v>
      </c>
    </row>
    <row r="17" ht="6" customHeight="1" x14ac:dyDescent="0.25"/>
    <row r="18" ht="32" customHeight="1" spans="1:5" x14ac:dyDescent="0.25">
      <c r="A18" s="29" t="s">
        <v>61</v>
      </c>
      <c r="B18" s="23">
        <f>B10+B16</f>
        <v>8200</v>
      </c>
      <c r="C18" s="23">
        <f>C10+C16</f>
        <v>8200</v>
      </c>
      <c r="D18" s="23">
        <f>B18-C18</f>
        <v>0</v>
      </c>
      <c r="E18" s="30" t="s">
        <v>21</v>
      </c>
    </row>
    <row r="19" ht="14" customHeight="1" x14ac:dyDescent="0.25"/>
    <row r="20" ht="28" customHeight="1" spans="1:5" x14ac:dyDescent="0.25">
      <c r="A20" s="11" t="s">
        <v>12</v>
      </c>
      <c r="B20" s="12"/>
      <c r="C20" s="12"/>
      <c r="D20" s="12"/>
      <c r="E20" s="12"/>
    </row>
    <row r="21" ht="32" customHeight="1" spans="1:5" x14ac:dyDescent="0.25">
      <c r="A21" s="20" t="s">
        <v>50</v>
      </c>
      <c r="B21" s="21" t="s">
        <v>51</v>
      </c>
      <c r="C21" s="21" t="s">
        <v>52</v>
      </c>
      <c r="D21" s="21" t="s">
        <v>53</v>
      </c>
      <c r="E21" s="21" t="s">
        <v>54</v>
      </c>
    </row>
    <row r="22" ht="26" customHeight="1" spans="1:5" x14ac:dyDescent="0.25">
      <c r="A22" s="18" t="s">
        <v>62</v>
      </c>
      <c r="B22" s="22">
        <v>1800</v>
      </c>
      <c r="C22" s="22">
        <v>1800</v>
      </c>
      <c r="D22" s="23">
        <f>B22-C22</f>
        <v>0</v>
      </c>
      <c r="E22" s="31">
        <f>IF(C18=0,0,C22/C18)</f>
        <v>0.21951219512195122</v>
      </c>
    </row>
    <row r="23" ht="26" customHeight="1" spans="1:5" x14ac:dyDescent="0.25">
      <c r="A23" s="25" t="s">
        <v>63</v>
      </c>
      <c r="B23" s="22">
        <v>0</v>
      </c>
      <c r="C23" s="22">
        <v>0</v>
      </c>
      <c r="D23" s="23">
        <f>B23-C23</f>
        <v>0</v>
      </c>
      <c r="E23" s="31">
        <f>IF(C18=0,0,C23/C18)</f>
        <v>0</v>
      </c>
    </row>
    <row r="24" ht="26" customHeight="1" spans="1:5" x14ac:dyDescent="0.25">
      <c r="A24" s="18" t="s">
        <v>64</v>
      </c>
      <c r="B24" s="22">
        <v>80</v>
      </c>
      <c r="C24" s="22">
        <v>80</v>
      </c>
      <c r="D24" s="23">
        <f>B24-C24</f>
        <v>0</v>
      </c>
      <c r="E24" s="31">
        <f>IF(C18=0,0,C24/C18)</f>
        <v>0.00975609756097561</v>
      </c>
    </row>
    <row r="25" ht="26" customHeight="1" spans="1:5" x14ac:dyDescent="0.25">
      <c r="A25" s="25" t="s">
        <v>65</v>
      </c>
      <c r="B25" s="22">
        <v>75</v>
      </c>
      <c r="C25" s="22">
        <v>95</v>
      </c>
      <c r="D25" s="23">
        <f>B25-C25</f>
        <v>-20</v>
      </c>
      <c r="E25" s="31">
        <f>IF(C18=0,0,C25/C18)</f>
        <v>0.011585365853658536</v>
      </c>
    </row>
    <row r="26" ht="26" customHeight="1" spans="1:5" x14ac:dyDescent="0.25">
      <c r="A26" s="26" t="s">
        <v>66</v>
      </c>
      <c r="B26" s="27">
        <f>SUM(B22:B25)</f>
        <v>1955</v>
      </c>
      <c r="C26" s="27">
        <f>SUM(C22:C25)</f>
        <v>1975</v>
      </c>
      <c r="D26" s="27">
        <f>B26-C26</f>
        <v>-20</v>
      </c>
      <c r="E26" s="32">
        <f>IF(C18=0,0,C26/C18)</f>
        <v>0.24085365853658536</v>
      </c>
    </row>
    <row r="27" ht="14" customHeight="1" x14ac:dyDescent="0.25"/>
    <row r="28" ht="28" customHeight="1" spans="1:5" x14ac:dyDescent="0.25">
      <c r="A28" s="11" t="s">
        <v>36</v>
      </c>
      <c r="B28" s="12"/>
      <c r="C28" s="12"/>
      <c r="D28" s="12"/>
      <c r="E28" s="12"/>
    </row>
    <row r="29" ht="32" customHeight="1" spans="1:5" x14ac:dyDescent="0.25">
      <c r="A29" s="20" t="s">
        <v>50</v>
      </c>
      <c r="B29" s="21" t="s">
        <v>51</v>
      </c>
      <c r="C29" s="21" t="s">
        <v>52</v>
      </c>
      <c r="D29" s="21" t="s">
        <v>53</v>
      </c>
      <c r="E29" s="21" t="s">
        <v>54</v>
      </c>
    </row>
    <row r="30" ht="26" customHeight="1" spans="1:5" x14ac:dyDescent="0.25">
      <c r="A30" s="18" t="s">
        <v>67</v>
      </c>
      <c r="B30" s="22">
        <v>120</v>
      </c>
      <c r="C30" s="22">
        <v>125</v>
      </c>
      <c r="D30" s="23">
        <f>B30-C30</f>
        <v>-5</v>
      </c>
      <c r="E30" s="31">
        <f>IF(C18=0,0,C30/C18)</f>
        <v>0.01524390243902439</v>
      </c>
    </row>
    <row r="31" ht="26" customHeight="1" spans="1:5" x14ac:dyDescent="0.25">
      <c r="A31" s="25" t="s">
        <v>68</v>
      </c>
      <c r="B31" s="22">
        <v>55</v>
      </c>
      <c r="C31" s="22">
        <v>52</v>
      </c>
      <c r="D31" s="23">
        <f>B31-C31</f>
        <v>3</v>
      </c>
      <c r="E31" s="31">
        <f>IF(C18=0,0,C31/C18)</f>
        <v>0.006341463414634147</v>
      </c>
    </row>
    <row r="32" ht="26" customHeight="1" spans="1:5" x14ac:dyDescent="0.25">
      <c r="A32" s="18" t="s">
        <v>69</v>
      </c>
      <c r="B32" s="22">
        <v>65</v>
      </c>
      <c r="C32" s="22">
        <v>63</v>
      </c>
      <c r="D32" s="23">
        <f>B32-C32</f>
        <v>2</v>
      </c>
      <c r="E32" s="31">
        <f>IF(C18=0,0,C32/C18)</f>
        <v>0.007682926829268293</v>
      </c>
    </row>
    <row r="33" ht="26" customHeight="1" spans="1:5" x14ac:dyDescent="0.25">
      <c r="A33" s="25" t="s">
        <v>70</v>
      </c>
      <c r="B33" s="22">
        <v>60</v>
      </c>
      <c r="C33" s="22">
        <v>60</v>
      </c>
      <c r="D33" s="23">
        <f>B33-C33</f>
        <v>0</v>
      </c>
      <c r="E33" s="31">
        <f>IF(C18=0,0,C33/C18)</f>
        <v>0.007317073170731708</v>
      </c>
    </row>
    <row r="34" ht="26" customHeight="1" spans="1:5" x14ac:dyDescent="0.25">
      <c r="A34" s="26" t="s">
        <v>71</v>
      </c>
      <c r="B34" s="27">
        <f>SUM(B30:B33)</f>
        <v>300</v>
      </c>
      <c r="C34" s="27">
        <f>SUM(C30:C33)</f>
        <v>300</v>
      </c>
      <c r="D34" s="27">
        <f>B34-C34</f>
        <v>0</v>
      </c>
      <c r="E34" s="32">
        <f>IF(C18=0,0,C34/C18)</f>
        <v>0.036585365853658534</v>
      </c>
    </row>
    <row r="35" ht="14" customHeight="1" x14ac:dyDescent="0.25"/>
    <row r="36" ht="28" customHeight="1" spans="1:5" x14ac:dyDescent="0.25">
      <c r="A36" s="11" t="s">
        <v>37</v>
      </c>
      <c r="B36" s="12"/>
      <c r="C36" s="12"/>
      <c r="D36" s="12"/>
      <c r="E36" s="12"/>
    </row>
    <row r="37" ht="32" customHeight="1" spans="1:5" x14ac:dyDescent="0.25">
      <c r="A37" s="20" t="s">
        <v>50</v>
      </c>
      <c r="B37" s="21" t="s">
        <v>51</v>
      </c>
      <c r="C37" s="21" t="s">
        <v>52</v>
      </c>
      <c r="D37" s="21" t="s">
        <v>53</v>
      </c>
      <c r="E37" s="21" t="s">
        <v>54</v>
      </c>
    </row>
    <row r="38" ht="26" customHeight="1" spans="1:5" x14ac:dyDescent="0.25">
      <c r="A38" s="18" t="s">
        <v>72</v>
      </c>
      <c r="B38" s="22">
        <v>750</v>
      </c>
      <c r="C38" s="22">
        <v>780</v>
      </c>
      <c r="D38" s="23">
        <f>B38-C38</f>
        <v>-30</v>
      </c>
      <c r="E38" s="31">
        <f>IF(C18=0,0,C38/C18)</f>
        <v>0.0951219512195122</v>
      </c>
    </row>
    <row r="39" ht="26" customHeight="1" spans="1:5" x14ac:dyDescent="0.25">
      <c r="A39" s="25" t="s">
        <v>73</v>
      </c>
      <c r="B39" s="22">
        <v>60</v>
      </c>
      <c r="C39" s="22">
        <v>65</v>
      </c>
      <c r="D39" s="23">
        <f>B39-C39</f>
        <v>-5</v>
      </c>
      <c r="E39" s="31">
        <f>IF(C18=0,0,C39/C18)</f>
        <v>0.007926829268292683</v>
      </c>
    </row>
    <row r="40" ht="26" customHeight="1" spans="1:5" x14ac:dyDescent="0.25">
      <c r="A40" s="26" t="s">
        <v>74</v>
      </c>
      <c r="B40" s="27">
        <f>SUM(B38:B39)</f>
        <v>810</v>
      </c>
      <c r="C40" s="27">
        <f>SUM(C38:C39)</f>
        <v>845</v>
      </c>
      <c r="D40" s="27">
        <f>B40-C40</f>
        <v>-35</v>
      </c>
      <c r="E40" s="32">
        <f>IF(C18=0,0,C40/C18)</f>
        <v>0.10304878048780487</v>
      </c>
    </row>
    <row r="41" ht="14" customHeight="1" x14ac:dyDescent="0.25"/>
    <row r="42" ht="28" customHeight="1" spans="1:5" x14ac:dyDescent="0.25">
      <c r="A42" s="11" t="s">
        <v>38</v>
      </c>
      <c r="B42" s="12"/>
      <c r="C42" s="12"/>
      <c r="D42" s="12"/>
      <c r="E42" s="12"/>
    </row>
    <row r="43" ht="32" customHeight="1" spans="1:5" x14ac:dyDescent="0.25">
      <c r="A43" s="20" t="s">
        <v>50</v>
      </c>
      <c r="B43" s="21" t="s">
        <v>51</v>
      </c>
      <c r="C43" s="21" t="s">
        <v>52</v>
      </c>
      <c r="D43" s="21" t="s">
        <v>53</v>
      </c>
      <c r="E43" s="21" t="s">
        <v>54</v>
      </c>
    </row>
    <row r="44" ht="26" customHeight="1" spans="1:5" x14ac:dyDescent="0.25">
      <c r="A44" s="18" t="s">
        <v>75</v>
      </c>
      <c r="B44" s="22">
        <v>320</v>
      </c>
      <c r="C44" s="22">
        <v>320</v>
      </c>
      <c r="D44" s="23">
        <f>B44-C44</f>
        <v>0</v>
      </c>
      <c r="E44" s="31">
        <f>IF(C18=0,0,C44/C18)</f>
        <v>0.03902439024390244</v>
      </c>
    </row>
    <row r="45" ht="26" customHeight="1" spans="1:5" x14ac:dyDescent="0.25">
      <c r="A45" s="25" t="s">
        <v>76</v>
      </c>
      <c r="B45" s="22">
        <v>50</v>
      </c>
      <c r="C45" s="22">
        <v>50</v>
      </c>
      <c r="D45" s="23">
        <f>B45-C45</f>
        <v>0</v>
      </c>
      <c r="E45" s="31">
        <f>IF(C18=0,0,C45/C18)</f>
        <v>0.006097560975609756</v>
      </c>
    </row>
    <row r="46" ht="26" customHeight="1" spans="1:5" x14ac:dyDescent="0.25">
      <c r="A46" s="18" t="s">
        <v>77</v>
      </c>
      <c r="B46" s="22">
        <v>180</v>
      </c>
      <c r="C46" s="22">
        <v>180</v>
      </c>
      <c r="D46" s="23">
        <f>B46-C46</f>
        <v>0</v>
      </c>
      <c r="E46" s="31">
        <f>IF(C18=0,0,C46/C18)</f>
        <v>0.02195121951219512</v>
      </c>
    </row>
    <row r="47" ht="26" customHeight="1" spans="1:5" x14ac:dyDescent="0.25">
      <c r="A47" s="26" t="s">
        <v>78</v>
      </c>
      <c r="B47" s="27">
        <f>SUM(B44:B46)</f>
        <v>550</v>
      </c>
      <c r="C47" s="27">
        <f>SUM(C44:C46)</f>
        <v>550</v>
      </c>
      <c r="D47" s="27">
        <f>B47-C47</f>
        <v>0</v>
      </c>
      <c r="E47" s="32">
        <f>IF(C18=0,0,C47/C18)</f>
        <v>0.06707317073170732</v>
      </c>
    </row>
    <row r="48" ht="14" customHeight="1" x14ac:dyDescent="0.25"/>
    <row r="49" ht="28" customHeight="1" spans="1:5" x14ac:dyDescent="0.25">
      <c r="A49" s="11" t="s">
        <v>39</v>
      </c>
      <c r="B49" s="12"/>
      <c r="C49" s="12"/>
      <c r="D49" s="12"/>
      <c r="E49" s="12"/>
    </row>
    <row r="50" ht="32" customHeight="1" spans="1:5" x14ac:dyDescent="0.25">
      <c r="A50" s="20" t="s">
        <v>50</v>
      </c>
      <c r="B50" s="21" t="s">
        <v>51</v>
      </c>
      <c r="C50" s="21" t="s">
        <v>52</v>
      </c>
      <c r="D50" s="21" t="s">
        <v>53</v>
      </c>
      <c r="E50" s="21" t="s">
        <v>54</v>
      </c>
    </row>
    <row r="51" ht="26" customHeight="1" spans="1:5" x14ac:dyDescent="0.25">
      <c r="A51" s="18" t="s">
        <v>79</v>
      </c>
      <c r="B51" s="22">
        <v>800</v>
      </c>
      <c r="C51" s="22">
        <v>800</v>
      </c>
      <c r="D51" s="23">
        <f>B51-C51</f>
        <v>0</v>
      </c>
      <c r="E51" s="31">
        <f>IF(C18=0,0,C51/C18)</f>
        <v>0.0975609756097561</v>
      </c>
    </row>
    <row r="52" ht="26" customHeight="1" spans="1:5" x14ac:dyDescent="0.25">
      <c r="A52" s="25" t="s">
        <v>80</v>
      </c>
      <c r="B52" s="22">
        <v>100</v>
      </c>
      <c r="C52" s="22">
        <v>110</v>
      </c>
      <c r="D52" s="23">
        <f>B52-C52</f>
        <v>-10</v>
      </c>
      <c r="E52" s="31">
        <f>IF(C18=0,0,C52/C18)</f>
        <v>0.013414634146341463</v>
      </c>
    </row>
    <row r="53" ht="26" customHeight="1" spans="1:5" x14ac:dyDescent="0.25">
      <c r="A53" s="18" t="s">
        <v>81</v>
      </c>
      <c r="B53" s="22">
        <v>30</v>
      </c>
      <c r="C53" s="22">
        <v>25</v>
      </c>
      <c r="D53" s="23">
        <f>B53-C53</f>
        <v>5</v>
      </c>
      <c r="E53" s="31">
        <f>IF(C18=0,0,C53/C18)</f>
        <v>0.003048780487804878</v>
      </c>
    </row>
    <row r="54" ht="26" customHeight="1" spans="1:5" x14ac:dyDescent="0.25">
      <c r="A54" s="26" t="s">
        <v>82</v>
      </c>
      <c r="B54" s="27">
        <f>SUM(B51:B53)</f>
        <v>930</v>
      </c>
      <c r="C54" s="27">
        <f>SUM(C51:C53)</f>
        <v>935</v>
      </c>
      <c r="D54" s="27">
        <f>B54-C54</f>
        <v>-5</v>
      </c>
      <c r="E54" s="32">
        <f>IF(C18=0,0,C54/C18)</f>
        <v>0.11402439024390244</v>
      </c>
    </row>
    <row r="55" ht="14" customHeight="1" x14ac:dyDescent="0.25"/>
    <row r="56" ht="28" customHeight="1" spans="1:5" x14ac:dyDescent="0.25">
      <c r="A56" s="11" t="s">
        <v>40</v>
      </c>
      <c r="B56" s="12"/>
      <c r="C56" s="12"/>
      <c r="D56" s="12"/>
      <c r="E56" s="12"/>
    </row>
    <row r="57" ht="32" customHeight="1" spans="1:5" x14ac:dyDescent="0.25">
      <c r="A57" s="20" t="s">
        <v>50</v>
      </c>
      <c r="B57" s="21" t="s">
        <v>51</v>
      </c>
      <c r="C57" s="21" t="s">
        <v>52</v>
      </c>
      <c r="D57" s="21" t="s">
        <v>53</v>
      </c>
      <c r="E57" s="21" t="s">
        <v>54</v>
      </c>
    </row>
    <row r="58" ht="26" customHeight="1" spans="1:5" x14ac:dyDescent="0.25">
      <c r="A58" s="18" t="s">
        <v>83</v>
      </c>
      <c r="B58" s="22">
        <v>380</v>
      </c>
      <c r="C58" s="22">
        <v>380</v>
      </c>
      <c r="D58" s="23">
        <f>B58-C58</f>
        <v>0</v>
      </c>
      <c r="E58" s="31">
        <f>IF(C18=0,0,C58/C18)</f>
        <v>0.046341463414634146</v>
      </c>
    </row>
    <row r="59" ht="26" customHeight="1" spans="1:5" x14ac:dyDescent="0.25">
      <c r="A59" s="25" t="s">
        <v>84</v>
      </c>
      <c r="B59" s="22">
        <v>220</v>
      </c>
      <c r="C59" s="22">
        <v>230</v>
      </c>
      <c r="D59" s="23">
        <f>B59-C59</f>
        <v>-10</v>
      </c>
      <c r="E59" s="31">
        <f>IF(C18=0,0,C59/C18)</f>
        <v>0.02804878048780488</v>
      </c>
    </row>
    <row r="60" ht="26" customHeight="1" spans="1:5" x14ac:dyDescent="0.25">
      <c r="A60" s="18" t="s">
        <v>85</v>
      </c>
      <c r="B60" s="22">
        <v>40</v>
      </c>
      <c r="C60" s="22">
        <v>45</v>
      </c>
      <c r="D60" s="23">
        <f>B60-C60</f>
        <v>-5</v>
      </c>
      <c r="E60" s="31">
        <f>IF(C18=0,0,C60/C18)</f>
        <v>0.00548780487804878</v>
      </c>
    </row>
    <row r="61" ht="26" customHeight="1" spans="1:5" x14ac:dyDescent="0.25">
      <c r="A61" s="26" t="s">
        <v>86</v>
      </c>
      <c r="B61" s="27">
        <f>SUM(B58:B60)</f>
        <v>640</v>
      </c>
      <c r="C61" s="27">
        <f>SUM(C58:C60)</f>
        <v>655</v>
      </c>
      <c r="D61" s="27">
        <f>B61-C61</f>
        <v>-15</v>
      </c>
      <c r="E61" s="32">
        <f>IF(C18=0,0,C61/C18)</f>
        <v>0.0798780487804878</v>
      </c>
    </row>
    <row r="62" ht="14" customHeight="1" x14ac:dyDescent="0.25"/>
    <row r="63" ht="26" customHeight="1" spans="1:5" x14ac:dyDescent="0.25">
      <c r="A63" s="26" t="s">
        <v>87</v>
      </c>
      <c r="B63" s="27">
        <f>B26+B34+B40+B47+B54+B61</f>
        <v>5185</v>
      </c>
      <c r="C63" s="27">
        <f>C26+C34+C40+C47+C54+C61</f>
        <v>5260</v>
      </c>
      <c r="D63" s="27">
        <f>B63-C63</f>
        <v>-75</v>
      </c>
      <c r="E63" s="32">
        <f>IF(C18=0,0,C63/C18)</f>
        <v>0.6414634146341464</v>
      </c>
    </row>
    <row r="64" ht="14" customHeight="1" x14ac:dyDescent="0.25"/>
    <row r="65" ht="28" customHeight="1" spans="1:5" x14ac:dyDescent="0.25">
      <c r="A65" s="11" t="s">
        <v>88</v>
      </c>
      <c r="B65" s="12"/>
      <c r="C65" s="12"/>
      <c r="D65" s="12"/>
      <c r="E65" s="12"/>
    </row>
    <row r="66" ht="32" customHeight="1" spans="1:5" x14ac:dyDescent="0.25">
      <c r="A66" s="20" t="s">
        <v>50</v>
      </c>
      <c r="B66" s="21" t="s">
        <v>51</v>
      </c>
      <c r="C66" s="21" t="s">
        <v>52</v>
      </c>
      <c r="D66" s="21" t="s">
        <v>53</v>
      </c>
      <c r="E66" s="21" t="s">
        <v>54</v>
      </c>
    </row>
    <row r="67" ht="26" customHeight="1" spans="1:5" x14ac:dyDescent="0.25">
      <c r="A67" s="18" t="s">
        <v>89</v>
      </c>
      <c r="B67" s="22">
        <v>80</v>
      </c>
      <c r="C67" s="22">
        <v>95</v>
      </c>
      <c r="D67" s="23">
        <f>B67-C67</f>
        <v>-15</v>
      </c>
      <c r="E67" s="31">
        <f>IF(C18=0,0,C67/C18)</f>
        <v>0.011585365853658536</v>
      </c>
    </row>
    <row r="68" ht="26" customHeight="1" spans="1:5" x14ac:dyDescent="0.25">
      <c r="A68" s="25" t="s">
        <v>90</v>
      </c>
      <c r="B68" s="22">
        <v>45</v>
      </c>
      <c r="C68" s="22">
        <v>48</v>
      </c>
      <c r="D68" s="23">
        <f>B68-C68</f>
        <v>-3</v>
      </c>
      <c r="E68" s="31">
        <f>IF(C18=0,0,C68/C18)</f>
        <v>0.005853658536585366</v>
      </c>
    </row>
    <row r="69" ht="26" customHeight="1" spans="1:5" x14ac:dyDescent="0.25">
      <c r="A69" s="18" t="s">
        <v>91</v>
      </c>
      <c r="B69" s="22">
        <v>100</v>
      </c>
      <c r="C69" s="22">
        <v>115</v>
      </c>
      <c r="D69" s="23">
        <f>B69-C69</f>
        <v>-15</v>
      </c>
      <c r="E69" s="31">
        <f>IF(C18=0,0,C69/C18)</f>
        <v>0.01402439024390244</v>
      </c>
    </row>
    <row r="70" ht="26" customHeight="1" spans="1:5" x14ac:dyDescent="0.25">
      <c r="A70" s="25" t="s">
        <v>92</v>
      </c>
      <c r="B70" s="22">
        <v>80</v>
      </c>
      <c r="C70" s="22">
        <v>90</v>
      </c>
      <c r="D70" s="23">
        <f>B70-C70</f>
        <v>-10</v>
      </c>
      <c r="E70" s="31">
        <f>IF(C18=0,0,C70/C18)</f>
        <v>0.01097560975609756</v>
      </c>
    </row>
    <row r="71" ht="26" customHeight="1" spans="1:5" x14ac:dyDescent="0.25">
      <c r="A71" s="18" t="s">
        <v>93</v>
      </c>
      <c r="B71" s="22">
        <v>40</v>
      </c>
      <c r="C71" s="22">
        <v>35</v>
      </c>
      <c r="D71" s="23">
        <f>B71-C71</f>
        <v>5</v>
      </c>
      <c r="E71" s="31">
        <f>IF(C18=0,0,C71/C18)</f>
        <v>0.00426829268292683</v>
      </c>
    </row>
    <row r="72" ht="26" customHeight="1" spans="1:5" x14ac:dyDescent="0.25">
      <c r="A72" s="25" t="s">
        <v>94</v>
      </c>
      <c r="B72" s="22">
        <v>55</v>
      </c>
      <c r="C72" s="22">
        <v>30</v>
      </c>
      <c r="D72" s="23">
        <f>B72-C72</f>
        <v>25</v>
      </c>
      <c r="E72" s="31">
        <f>IF(C18=0,0,C72/C18)</f>
        <v>0.003658536585365854</v>
      </c>
    </row>
    <row r="73" ht="26" customHeight="1" spans="1:5" x14ac:dyDescent="0.25">
      <c r="A73" s="26" t="s">
        <v>95</v>
      </c>
      <c r="B73" s="27">
        <f>SUM(B67:B72)</f>
        <v>400</v>
      </c>
      <c r="C73" s="27">
        <f>SUM(C67:C72)</f>
        <v>413</v>
      </c>
      <c r="D73" s="27">
        <f>B73-C73</f>
        <v>-13</v>
      </c>
      <c r="E73" s="32">
        <f>IF(C18=0,0,C73/C18)</f>
        <v>0.05036585365853659</v>
      </c>
    </row>
    <row r="74" ht="14" customHeight="1" x14ac:dyDescent="0.25"/>
    <row r="75" ht="28" customHeight="1" spans="1:5" x14ac:dyDescent="0.25">
      <c r="A75" s="11" t="s">
        <v>96</v>
      </c>
      <c r="B75" s="12"/>
      <c r="C75" s="12"/>
      <c r="D75" s="12"/>
      <c r="E75" s="12"/>
    </row>
    <row r="76" ht="32" customHeight="1" spans="1:5" x14ac:dyDescent="0.25">
      <c r="A76" s="20" t="s">
        <v>50</v>
      </c>
      <c r="B76" s="21" t="s">
        <v>51</v>
      </c>
      <c r="C76" s="21" t="s">
        <v>52</v>
      </c>
      <c r="D76" s="21" t="s">
        <v>53</v>
      </c>
      <c r="E76" s="21" t="s">
        <v>54</v>
      </c>
    </row>
    <row r="77" ht="26" customHeight="1" spans="1:5" x14ac:dyDescent="0.25">
      <c r="A77" s="18" t="s">
        <v>89</v>
      </c>
      <c r="B77" s="22">
        <v>75</v>
      </c>
      <c r="C77" s="22">
        <v>70</v>
      </c>
      <c r="D77" s="23">
        <f>B77-C77</f>
        <v>5</v>
      </c>
      <c r="E77" s="31">
        <f>IF(C18=0,0,C77/C18)</f>
        <v>0.00853658536585366</v>
      </c>
    </row>
    <row r="78" ht="26" customHeight="1" spans="1:5" x14ac:dyDescent="0.25">
      <c r="A78" s="25" t="s">
        <v>90</v>
      </c>
      <c r="B78" s="22">
        <v>40</v>
      </c>
      <c r="C78" s="22">
        <v>42</v>
      </c>
      <c r="D78" s="23">
        <f>B78-C78</f>
        <v>-2</v>
      </c>
      <c r="E78" s="31">
        <f>IF(C18=0,0,C78/C18)</f>
        <v>0.005121951219512195</v>
      </c>
    </row>
    <row r="79" ht="26" customHeight="1" spans="1:5" x14ac:dyDescent="0.25">
      <c r="A79" s="18" t="s">
        <v>91</v>
      </c>
      <c r="B79" s="22">
        <v>80</v>
      </c>
      <c r="C79" s="22">
        <v>85</v>
      </c>
      <c r="D79" s="23">
        <f>B79-C79</f>
        <v>-5</v>
      </c>
      <c r="E79" s="31">
        <f>IF(C18=0,0,C79/C18)</f>
        <v>0.010365853658536586</v>
      </c>
    </row>
    <row r="80" ht="26" customHeight="1" spans="1:5" x14ac:dyDescent="0.25">
      <c r="A80" s="25" t="s">
        <v>92</v>
      </c>
      <c r="B80" s="22">
        <v>65</v>
      </c>
      <c r="C80" s="22">
        <v>75</v>
      </c>
      <c r="D80" s="23">
        <f>B80-C80</f>
        <v>-10</v>
      </c>
      <c r="E80" s="31">
        <f>IF(C18=0,0,C80/C18)</f>
        <v>0.009146341463414634</v>
      </c>
    </row>
    <row r="81" ht="26" customHeight="1" spans="1:5" x14ac:dyDescent="0.25">
      <c r="A81" s="18" t="s">
        <v>93</v>
      </c>
      <c r="B81" s="22">
        <v>50</v>
      </c>
      <c r="C81" s="22">
        <v>45</v>
      </c>
      <c r="D81" s="23">
        <f>B81-C81</f>
        <v>5</v>
      </c>
      <c r="E81" s="31">
        <f>IF(C18=0,0,C81/C18)</f>
        <v>0.00548780487804878</v>
      </c>
    </row>
    <row r="82" ht="26" customHeight="1" spans="1:5" x14ac:dyDescent="0.25">
      <c r="A82" s="25" t="s">
        <v>94</v>
      </c>
      <c r="B82" s="22">
        <v>40</v>
      </c>
      <c r="C82" s="22">
        <v>38</v>
      </c>
      <c r="D82" s="23">
        <f>B82-C82</f>
        <v>2</v>
      </c>
      <c r="E82" s="31">
        <f>IF(C18=0,0,C82/C18)</f>
        <v>0.004634146341463414</v>
      </c>
    </row>
    <row r="83" ht="26" customHeight="1" spans="1:5" x14ac:dyDescent="0.25">
      <c r="A83" s="26" t="s">
        <v>97</v>
      </c>
      <c r="B83" s="27">
        <f>SUM(B77:B82)</f>
        <v>350</v>
      </c>
      <c r="C83" s="27">
        <f>SUM(C77:C82)</f>
        <v>355</v>
      </c>
      <c r="D83" s="27">
        <f>B83-C83</f>
        <v>-5</v>
      </c>
      <c r="E83" s="32">
        <f>IF(C18=0,0,C83/C18)</f>
        <v>0.043292682926829265</v>
      </c>
    </row>
    <row r="84" ht="14" customHeight="1" x14ac:dyDescent="0.25"/>
    <row r="85" ht="28" customHeight="1" spans="1:5" x14ac:dyDescent="0.25">
      <c r="A85" s="11" t="s">
        <v>98</v>
      </c>
      <c r="B85" s="12"/>
      <c r="C85" s="12"/>
      <c r="D85" s="12"/>
      <c r="E85" s="12"/>
    </row>
    <row r="86" ht="32" customHeight="1" spans="1:5" x14ac:dyDescent="0.25">
      <c r="A86" s="20" t="s">
        <v>50</v>
      </c>
      <c r="B86" s="21" t="s">
        <v>51</v>
      </c>
      <c r="C86" s="21" t="s">
        <v>52</v>
      </c>
      <c r="D86" s="21" t="s">
        <v>53</v>
      </c>
      <c r="E86" s="21" t="s">
        <v>54</v>
      </c>
    </row>
    <row r="87" ht="26" customHeight="1" spans="1:5" x14ac:dyDescent="0.25">
      <c r="A87" s="18" t="s">
        <v>99</v>
      </c>
      <c r="B87" s="22">
        <v>300</v>
      </c>
      <c r="C87" s="22">
        <v>300</v>
      </c>
      <c r="D87" s="23">
        <f>B87-C87</f>
        <v>0</v>
      </c>
      <c r="E87" s="31">
        <f>IF(C18=0,0,C87/C18)</f>
        <v>0.036585365853658534</v>
      </c>
    </row>
    <row r="88" ht="26" customHeight="1" spans="1:5" x14ac:dyDescent="0.25">
      <c r="A88" s="25" t="s">
        <v>100</v>
      </c>
      <c r="B88" s="22">
        <v>200</v>
      </c>
      <c r="C88" s="22">
        <v>200</v>
      </c>
      <c r="D88" s="23">
        <f>B88-C88</f>
        <v>0</v>
      </c>
      <c r="E88" s="31">
        <f>IF(C18=0,0,C88/C18)</f>
        <v>0.024390243902439025</v>
      </c>
    </row>
    <row r="89" ht="26" customHeight="1" spans="1:5" x14ac:dyDescent="0.25">
      <c r="A89" s="18" t="s">
        <v>101</v>
      </c>
      <c r="B89" s="22">
        <v>250</v>
      </c>
      <c r="C89" s="22">
        <v>250</v>
      </c>
      <c r="D89" s="23">
        <f>B89-C89</f>
        <v>0</v>
      </c>
      <c r="E89" s="31">
        <f>IF(C18=0,0,C89/C18)</f>
        <v>0.03048780487804878</v>
      </c>
    </row>
    <row r="90" ht="26" customHeight="1" spans="1:5" x14ac:dyDescent="0.25">
      <c r="A90" s="25" t="s">
        <v>102</v>
      </c>
      <c r="B90" s="22">
        <v>150</v>
      </c>
      <c r="C90" s="22">
        <v>150</v>
      </c>
      <c r="D90" s="23">
        <f>B90-C90</f>
        <v>0</v>
      </c>
      <c r="E90" s="31">
        <f>IF(C18=0,0,C90/C18)</f>
        <v>0.018292682926829267</v>
      </c>
    </row>
    <row r="91" ht="26" customHeight="1" spans="1:5" x14ac:dyDescent="0.25">
      <c r="A91" s="18" t="s">
        <v>103</v>
      </c>
      <c r="B91" s="22">
        <v>100</v>
      </c>
      <c r="C91" s="22">
        <v>75</v>
      </c>
      <c r="D91" s="23">
        <f>B91-C91</f>
        <v>25</v>
      </c>
      <c r="E91" s="31">
        <f>IF(C18=0,0,C91/C18)</f>
        <v>0.009146341463414634</v>
      </c>
    </row>
    <row r="92" ht="26" customHeight="1" spans="1:5" x14ac:dyDescent="0.25">
      <c r="A92" s="26" t="s">
        <v>104</v>
      </c>
      <c r="B92" s="27">
        <f>SUM(B87:B91)</f>
        <v>1000</v>
      </c>
      <c r="C92" s="27">
        <f>SUM(C87:C91)</f>
        <v>975</v>
      </c>
      <c r="D92" s="27">
        <f>B92-C92</f>
        <v>25</v>
      </c>
      <c r="E92" s="32">
        <f>IF(C18=0,0,C92/C18)</f>
        <v>0.11890243902439024</v>
      </c>
    </row>
    <row r="93" ht="14" customHeight="1" x14ac:dyDescent="0.25"/>
    <row r="94" ht="28" customHeight="1" spans="1:5" x14ac:dyDescent="0.25">
      <c r="A94" s="11" t="s">
        <v>105</v>
      </c>
      <c r="B94" s="12"/>
      <c r="C94" s="12"/>
      <c r="D94" s="12"/>
      <c r="E94" s="12"/>
    </row>
    <row r="95" ht="26" customHeight="1" spans="1:5" x14ac:dyDescent="0.25">
      <c r="A95" s="26" t="s">
        <v>106</v>
      </c>
      <c r="B95" s="27">
        <f>B63+B73+B83+B92</f>
        <v>6935</v>
      </c>
      <c r="C95" s="27">
        <f>C63+C73+C83+C92</f>
        <v>7003</v>
      </c>
      <c r="D95" s="27">
        <f>B95-C95</f>
        <v>-68</v>
      </c>
      <c r="E95" s="32">
        <f>IF(C18=0,0,C95/C18)</f>
        <v>0.8540243902439024</v>
      </c>
    </row>
    <row r="96" ht="6" customHeight="1" x14ac:dyDescent="0.25"/>
    <row r="97" ht="32" customHeight="1" spans="1:5" x14ac:dyDescent="0.25">
      <c r="A97" s="29" t="s">
        <v>107</v>
      </c>
      <c r="B97" s="23">
        <f>B18-B95</f>
        <v>1265</v>
      </c>
      <c r="C97" s="23">
        <f>C18-C95</f>
        <v>1197</v>
      </c>
      <c r="D97" s="23">
        <f>B97-C97</f>
        <v>68</v>
      </c>
      <c r="E97" s="33">
        <f>IF(C18=0,0,C97/C18)</f>
        <v>0.14597560975609755</v>
      </c>
    </row>
    <row r="98" ht="26" customHeight="1" spans="1:3" x14ac:dyDescent="0.25">
      <c r="A98" s="34" t="s">
        <v>108</v>
      </c>
      <c r="B98" s="31">
        <f>IF(B18=0,0,B97/B18)</f>
        <v>0.15426829268292683</v>
      </c>
      <c r="C98" s="31">
        <f>IF(C18=0,0,C97/C18)</f>
        <v>0.14597560975609755</v>
      </c>
    </row>
    <row r="99" ht="26" customHeight="1" spans="1:3" x14ac:dyDescent="0.25">
      <c r="A99" s="34" t="s">
        <v>109</v>
      </c>
      <c r="B99" s="31">
        <f>IF(B95=0,0,B63/B95)</f>
        <v>0.7476568132660418</v>
      </c>
      <c r="C99" s="31">
        <f>IF(C95=0,0,C63/C95)</f>
        <v>0.7511066685706126</v>
      </c>
    </row>
    <row r="100" ht="26" customHeight="1" spans="1:3" x14ac:dyDescent="0.25">
      <c r="A100" s="34" t="s">
        <v>110</v>
      </c>
      <c r="B100" s="31">
        <f>IF(B95=0,0,(B73+B83)/B95)</f>
        <v>0.10814708002883922</v>
      </c>
      <c r="C100" s="31">
        <f>IF(C95=0,0,(C73+C83)/C95)</f>
        <v>0.10966728544909325</v>
      </c>
    </row>
    <row r="101" ht="10" customHeight="1" x14ac:dyDescent="0.25"/>
    <row r="102" ht="6" customHeight="1" x14ac:dyDescent="0.25"/>
    <row r="103" ht="20" customHeight="1" spans="1:5" x14ac:dyDescent="0.25">
      <c r="A103" s="13" t="s">
        <v>19</v>
      </c>
      <c r="B103" s="13"/>
      <c r="C103" s="13"/>
      <c r="D103" s="13"/>
      <c r="E103" s="13"/>
    </row>
    <row r="104" ht="20" customHeight="1" spans="1:5" x14ac:dyDescent="0.25">
      <c r="A104" s="14" t="s">
        <v>20</v>
      </c>
      <c r="B104" s="14"/>
      <c r="C104" s="14"/>
      <c r="D104" s="14"/>
      <c r="E104" s="14"/>
    </row>
  </sheetData>
  <sheetProtection sheet="1"/>
  <mergeCells count="5">
    <mergeCell ref="A1:E1"/>
    <mergeCell ref="A2:E2"/>
    <mergeCell ref="C4:E4"/>
    <mergeCell ref="A103:E103"/>
    <mergeCell ref="A104:E104"/>
  </mergeCells>
  <conditionalFormatting sqref="D8:D101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10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'Household Budget'!C18</f>
        <v>8200</v>
      </c>
      <c r="C5" s="5"/>
      <c r="E5" s="5">
        <f>'Household Budget'!C95</f>
        <v>7003</v>
      </c>
      <c r="F5" s="5"/>
      <c r="H5" s="6">
        <f>'Household Budget'!C97</f>
        <v>1197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IF('Household Budget'!C18=0,0,'Household Budget'!C97/'Household Budget'!C18)</f>
        <v>0.14597560975609755</v>
      </c>
      <c r="C9" s="8"/>
      <c r="E9" s="9" t="s">
        <v>12</v>
      </c>
      <c r="F9" s="9"/>
      <c r="H9" s="10" t="s">
        <v>13</v>
      </c>
      <c r="I9" s="10"/>
    </row>
    <row r="10" ht="20" customHeight="1" spans="2:9" x14ac:dyDescent="0.25">
      <c r="B10" s="7" t="s">
        <v>14</v>
      </c>
      <c r="C10" s="7"/>
      <c r="E10" s="7" t="s">
        <v>15</v>
      </c>
      <c r="F10" s="7"/>
      <c r="H10" s="7" t="s">
        <v>16</v>
      </c>
      <c r="I10" s="7"/>
    </row>
    <row r="11" ht="14" customHeight="1" x14ac:dyDescent="0.25"/>
    <row r="12" ht="28" customHeight="1" spans="2:9" x14ac:dyDescent="0.25">
      <c r="B12" s="11" t="s">
        <v>17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18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19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20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14" x14ac:dyDescent="0.25">
      <c r="B49" s="15" t="s">
        <v>21</v>
      </c>
      <c r="C49" s="15" t="s">
        <v>22</v>
      </c>
      <c r="D49" s="15" t="s">
        <v>23</v>
      </c>
      <c r="E49" s="15" t="s">
        <v>24</v>
      </c>
      <c r="F49" s="15" t="s">
        <v>25</v>
      </c>
      <c r="G49" s="15" t="s">
        <v>26</v>
      </c>
      <c r="H49" s="15" t="s">
        <v>27</v>
      </c>
      <c r="I49" s="15" t="s">
        <v>28</v>
      </c>
      <c r="J49" s="15" t="s">
        <v>29</v>
      </c>
      <c r="K49" s="15" t="s">
        <v>30</v>
      </c>
      <c r="L49" s="15" t="s">
        <v>31</v>
      </c>
      <c r="M49" s="15" t="s">
        <v>32</v>
      </c>
      <c r="N49" s="15" t="s">
        <v>33</v>
      </c>
    </row>
    <row r="50" ht="1" customHeight="1" spans="2:14" x14ac:dyDescent="0.25">
      <c r="B50" s="15" t="s">
        <v>34</v>
      </c>
      <c r="C50" s="15">
        <v>8100</v>
      </c>
      <c r="D50" s="15">
        <v>8200</v>
      </c>
      <c r="E50" s="15">
        <v>8250</v>
      </c>
      <c r="F50" s="15">
        <v>8200</v>
      </c>
      <c r="G50" s="15">
        <v>8300</v>
      </c>
      <c r="H50" s="15">
        <v>8150</v>
      </c>
      <c r="I50" s="15">
        <v>8200</v>
      </c>
      <c r="J50" s="15">
        <v>8250</v>
      </c>
      <c r="K50" s="15">
        <v>8200</v>
      </c>
      <c r="L50" s="15">
        <v>8300</v>
      </c>
      <c r="M50" s="15">
        <v>8150</v>
      </c>
      <c r="N50" s="15">
        <v>8200</v>
      </c>
    </row>
    <row r="51" ht="1" customHeight="1" spans="2:14" x14ac:dyDescent="0.25">
      <c r="B51" s="15" t="s">
        <v>35</v>
      </c>
      <c r="C51" s="15">
        <v>7050</v>
      </c>
      <c r="D51" s="15">
        <v>7200</v>
      </c>
      <c r="E51" s="15">
        <v>7100</v>
      </c>
      <c r="F51" s="15">
        <v>7300</v>
      </c>
      <c r="G51" s="15">
        <v>7150</v>
      </c>
      <c r="H51" s="15">
        <v>7250</v>
      </c>
      <c r="I51" s="15">
        <v>7200</v>
      </c>
      <c r="J51" s="15">
        <v>7050</v>
      </c>
      <c r="K51" s="15">
        <v>7300</v>
      </c>
      <c r="L51" s="15">
        <v>7100</v>
      </c>
      <c r="M51" s="15">
        <v>7250</v>
      </c>
      <c r="N51" s="15">
        <v>7200</v>
      </c>
    </row>
    <row r="52" ht="1" customHeight="1" spans="2:11" x14ac:dyDescent="0.25">
      <c r="B52" s="15" t="s">
        <v>35</v>
      </c>
      <c r="C52" s="15" t="s">
        <v>12</v>
      </c>
      <c r="D52" s="15" t="s">
        <v>36</v>
      </c>
      <c r="E52" s="15" t="s">
        <v>37</v>
      </c>
      <c r="F52" s="15" t="s">
        <v>38</v>
      </c>
      <c r="G52" s="15" t="s">
        <v>39</v>
      </c>
      <c r="H52" s="15" t="s">
        <v>40</v>
      </c>
      <c r="I52" s="15" t="s">
        <v>41</v>
      </c>
      <c r="J52" s="15" t="s">
        <v>42</v>
      </c>
      <c r="K52" s="15" t="s">
        <v>43</v>
      </c>
    </row>
    <row r="53" ht="1" customHeight="1" spans="3:11" x14ac:dyDescent="0.25">
      <c r="C53" s="15">
        <f>'Household Budget'!C26</f>
        <v>1975</v>
      </c>
      <c r="D53" s="15">
        <f>'Household Budget'!C34</f>
        <v>300</v>
      </c>
      <c r="E53" s="15">
        <f>'Household Budget'!C40</f>
        <v>845</v>
      </c>
      <c r="F53" s="15">
        <f>'Household Budget'!C47</f>
        <v>550</v>
      </c>
      <c r="G53" s="15">
        <f>'Household Budget'!C54</f>
        <v>935</v>
      </c>
      <c r="H53" s="15">
        <f>'Household Budget'!C61</f>
        <v>655</v>
      </c>
      <c r="I53" s="15">
        <f>'Household Budget'!C73</f>
        <v>413</v>
      </c>
      <c r="J53" s="15">
        <f>'Household Budget'!C83</f>
        <v>355</v>
      </c>
      <c r="K53" s="15">
        <f>'Household Budget'!C92</f>
        <v>975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8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5" t="s">
        <v>111</v>
      </c>
    </row>
    <row r="2" ht="20" customHeight="1" spans="2:2" x14ac:dyDescent="0.25">
      <c r="B2" s="36" t="s">
        <v>112</v>
      </c>
    </row>
    <row r="3" ht="16" customHeight="1" x14ac:dyDescent="0.25"/>
    <row r="4" ht="28" customHeight="1" spans="1:2" x14ac:dyDescent="0.25">
      <c r="A4" s="37" t="s">
        <v>113</v>
      </c>
      <c r="B4" s="12"/>
    </row>
    <row r="6" ht="24" customHeight="1" spans="2:2" x14ac:dyDescent="0.25">
      <c r="B6" s="38" t="s">
        <v>114</v>
      </c>
    </row>
    <row r="7" ht="24" customHeight="1" spans="2:2" x14ac:dyDescent="0.25">
      <c r="B7" s="38" t="s">
        <v>115</v>
      </c>
    </row>
    <row r="8" ht="24" customHeight="1" spans="2:2" x14ac:dyDescent="0.25">
      <c r="B8" s="38" t="s">
        <v>116</v>
      </c>
    </row>
    <row r="9" ht="24" customHeight="1" spans="2:2" x14ac:dyDescent="0.25">
      <c r="B9" s="38" t="s">
        <v>117</v>
      </c>
    </row>
    <row r="10" ht="24" customHeight="1" spans="2:2" x14ac:dyDescent="0.25">
      <c r="B10" s="38" t="s">
        <v>118</v>
      </c>
    </row>
    <row r="11" ht="24" customHeight="1" spans="2:2" x14ac:dyDescent="0.25">
      <c r="B11" s="38" t="s">
        <v>119</v>
      </c>
    </row>
    <row r="12" ht="24" customHeight="1" spans="2:2" x14ac:dyDescent="0.25">
      <c r="B12" s="38" t="s">
        <v>120</v>
      </c>
    </row>
    <row r="13" ht="12" customHeight="1" x14ac:dyDescent="0.25"/>
    <row r="14" ht="28" customHeight="1" spans="1:2" x14ac:dyDescent="0.25">
      <c r="A14" s="37" t="s">
        <v>121</v>
      </c>
      <c r="B14" s="12"/>
    </row>
    <row r="16" ht="24" customHeight="1" spans="2:2" x14ac:dyDescent="0.25">
      <c r="B16" s="38" t="s">
        <v>122</v>
      </c>
    </row>
    <row r="17" ht="24" customHeight="1" spans="2:2" x14ac:dyDescent="0.25">
      <c r="B17" s="38" t="s">
        <v>123</v>
      </c>
    </row>
    <row r="18" ht="24" customHeight="1" spans="2:2" x14ac:dyDescent="0.25">
      <c r="B18" s="38" t="s">
        <v>21</v>
      </c>
    </row>
    <row r="19" ht="24" customHeight="1" spans="2:2" x14ac:dyDescent="0.25">
      <c r="B19" s="38" t="s">
        <v>124</v>
      </c>
    </row>
    <row r="20" ht="24" customHeight="1" spans="2:2" x14ac:dyDescent="0.25">
      <c r="B20" s="38" t="s">
        <v>125</v>
      </c>
    </row>
    <row r="21" ht="24" customHeight="1" spans="2:2" x14ac:dyDescent="0.25">
      <c r="B21" s="38" t="s">
        <v>126</v>
      </c>
    </row>
    <row r="22" ht="24" customHeight="1" spans="2:2" x14ac:dyDescent="0.25">
      <c r="B22" s="38" t="s">
        <v>127</v>
      </c>
    </row>
    <row r="23" ht="24" customHeight="1" spans="2:2" x14ac:dyDescent="0.25">
      <c r="B23" s="38" t="s">
        <v>128</v>
      </c>
    </row>
    <row r="24" ht="24" customHeight="1" spans="2:2" x14ac:dyDescent="0.25">
      <c r="B24" s="38" t="s">
        <v>129</v>
      </c>
    </row>
    <row r="25" ht="24" customHeight="1" spans="2:2" x14ac:dyDescent="0.25">
      <c r="B25" s="38" t="s">
        <v>130</v>
      </c>
    </row>
    <row r="26" ht="24" customHeight="1" spans="2:2" x14ac:dyDescent="0.25">
      <c r="B26" s="38" t="s">
        <v>21</v>
      </c>
    </row>
    <row r="27" ht="24" customHeight="1" spans="2:2" x14ac:dyDescent="0.25">
      <c r="B27" s="38" t="s">
        <v>131</v>
      </c>
    </row>
    <row r="28" ht="24" customHeight="1" spans="2:2" x14ac:dyDescent="0.25">
      <c r="B28" s="38" t="s">
        <v>132</v>
      </c>
    </row>
    <row r="29" ht="24" customHeight="1" spans="2:2" x14ac:dyDescent="0.25">
      <c r="B29" s="38" t="s">
        <v>133</v>
      </c>
    </row>
    <row r="30" ht="12" customHeight="1" x14ac:dyDescent="0.25"/>
    <row r="31" ht="28" customHeight="1" spans="1:2" x14ac:dyDescent="0.25">
      <c r="A31" s="37" t="s">
        <v>134</v>
      </c>
      <c r="B31" s="12"/>
    </row>
    <row r="33" ht="24" customHeight="1" spans="2:2" x14ac:dyDescent="0.25">
      <c r="B33" s="38" t="s">
        <v>135</v>
      </c>
    </row>
    <row r="34" ht="24" customHeight="1" spans="2:2" x14ac:dyDescent="0.25">
      <c r="B34" s="38" t="s">
        <v>136</v>
      </c>
    </row>
    <row r="35" ht="24" customHeight="1" spans="2:2" x14ac:dyDescent="0.25">
      <c r="B35" s="38" t="s">
        <v>137</v>
      </c>
    </row>
    <row r="36" ht="24" customHeight="1" spans="2:2" x14ac:dyDescent="0.25">
      <c r="B36" s="38" t="s">
        <v>138</v>
      </c>
    </row>
    <row r="37" ht="24" customHeight="1" spans="2:2" x14ac:dyDescent="0.25">
      <c r="B37" s="38" t="s">
        <v>139</v>
      </c>
    </row>
    <row r="38" ht="24" customHeight="1" spans="2:2" x14ac:dyDescent="0.25">
      <c r="B38" s="38" t="s">
        <v>140</v>
      </c>
    </row>
    <row r="39" ht="12" customHeight="1" x14ac:dyDescent="0.25"/>
    <row r="40" ht="28" customHeight="1" spans="1:2" x14ac:dyDescent="0.25">
      <c r="A40" s="37" t="s">
        <v>141</v>
      </c>
      <c r="B40" s="12"/>
    </row>
    <row r="42" ht="24" customHeight="1" spans="2:2" x14ac:dyDescent="0.25">
      <c r="B42" s="38" t="s">
        <v>142</v>
      </c>
    </row>
    <row r="43" ht="24" customHeight="1" spans="2:2" x14ac:dyDescent="0.25">
      <c r="B43" s="38" t="s">
        <v>143</v>
      </c>
    </row>
    <row r="44" ht="24" customHeight="1" spans="2:2" x14ac:dyDescent="0.25">
      <c r="B44" s="38" t="s">
        <v>144</v>
      </c>
    </row>
    <row r="45" ht="24" customHeight="1" spans="2:2" x14ac:dyDescent="0.25">
      <c r="B45" s="38" t="s">
        <v>145</v>
      </c>
    </row>
    <row r="46" ht="24" customHeight="1" spans="2:2" x14ac:dyDescent="0.25">
      <c r="B46" s="38" t="s">
        <v>146</v>
      </c>
    </row>
    <row r="47" ht="12" customHeight="1" x14ac:dyDescent="0.25"/>
    <row r="48" ht="28" customHeight="1" spans="1:2" x14ac:dyDescent="0.25">
      <c r="A48" s="37" t="s">
        <v>147</v>
      </c>
      <c r="B48" s="12"/>
    </row>
    <row r="50" ht="24" customHeight="1" spans="2:2" x14ac:dyDescent="0.25">
      <c r="B50" s="38" t="s">
        <v>148</v>
      </c>
    </row>
    <row r="51" ht="24" customHeight="1" spans="2:2" x14ac:dyDescent="0.25">
      <c r="B51" s="38" t="s">
        <v>149</v>
      </c>
    </row>
    <row r="52" ht="24" customHeight="1" spans="2:2" x14ac:dyDescent="0.25">
      <c r="B52" s="38" t="s">
        <v>150</v>
      </c>
    </row>
    <row r="53" ht="24" customHeight="1" spans="2:2" x14ac:dyDescent="0.25">
      <c r="B53" s="38" t="s">
        <v>151</v>
      </c>
    </row>
    <row r="54" ht="24" customHeight="1" spans="2:2" x14ac:dyDescent="0.25">
      <c r="B54" s="38" t="s">
        <v>152</v>
      </c>
    </row>
    <row r="55" ht="12" customHeight="1" x14ac:dyDescent="0.25"/>
    <row r="56" ht="28" customHeight="1" spans="1:2" x14ac:dyDescent="0.25">
      <c r="A56" s="37" t="s">
        <v>153</v>
      </c>
      <c r="B56" s="12"/>
    </row>
    <row r="58" ht="24" customHeight="1" spans="2:2" x14ac:dyDescent="0.25">
      <c r="B58" s="38" t="s">
        <v>154</v>
      </c>
    </row>
    <row r="59" ht="24" customHeight="1" spans="2:2" x14ac:dyDescent="0.25">
      <c r="B59" s="38" t="s">
        <v>155</v>
      </c>
    </row>
    <row r="60" ht="24" customHeight="1" spans="2:2" x14ac:dyDescent="0.25">
      <c r="B60" s="38" t="s">
        <v>156</v>
      </c>
    </row>
    <row r="61" ht="24" customHeight="1" spans="2:2" x14ac:dyDescent="0.25">
      <c r="B61" s="38" t="s">
        <v>157</v>
      </c>
    </row>
    <row r="62" ht="12" customHeight="1" x14ac:dyDescent="0.25"/>
    <row r="63" ht="28" customHeight="1" spans="1:2" x14ac:dyDescent="0.25">
      <c r="A63" s="37" t="s">
        <v>158</v>
      </c>
      <c r="B63" s="12"/>
    </row>
    <row r="65" ht="24" customHeight="1" spans="2:2" x14ac:dyDescent="0.25">
      <c r="B65" s="38" t="s">
        <v>159</v>
      </c>
    </row>
    <row r="66" ht="24" customHeight="1" spans="2:2" x14ac:dyDescent="0.25">
      <c r="B66" s="38" t="s">
        <v>160</v>
      </c>
    </row>
    <row r="67" ht="24" customHeight="1" spans="2:2" x14ac:dyDescent="0.25">
      <c r="B67" s="38" t="s">
        <v>161</v>
      </c>
    </row>
    <row r="68" ht="24" customHeight="1" spans="2:2" x14ac:dyDescent="0.25">
      <c r="B68" s="38" t="s">
        <v>162</v>
      </c>
    </row>
    <row r="69" ht="12" customHeight="1" x14ac:dyDescent="0.25"/>
    <row r="70" ht="28" customHeight="1" spans="1:2" x14ac:dyDescent="0.25">
      <c r="A70" s="37" t="s">
        <v>163</v>
      </c>
      <c r="B70" s="12"/>
    </row>
    <row r="72" ht="24" customHeight="1" spans="2:2" x14ac:dyDescent="0.25">
      <c r="B72" s="38" t="s">
        <v>164</v>
      </c>
    </row>
    <row r="73" ht="24" customHeight="1" spans="2:2" x14ac:dyDescent="0.25">
      <c r="B73" s="38" t="s">
        <v>165</v>
      </c>
    </row>
    <row r="74" ht="24" customHeight="1" spans="2:2" x14ac:dyDescent="0.25">
      <c r="B74" s="38" t="s">
        <v>166</v>
      </c>
    </row>
    <row r="75" ht="24" customHeight="1" spans="2:2" x14ac:dyDescent="0.25">
      <c r="B75" s="38" t="s">
        <v>167</v>
      </c>
    </row>
    <row r="76" ht="24" customHeight="1" spans="2:2" x14ac:dyDescent="0.25">
      <c r="B76" s="38" t="s">
        <v>168</v>
      </c>
    </row>
    <row r="77" ht="12" customHeight="1" x14ac:dyDescent="0.25"/>
    <row r="78" ht="28" customHeight="1" spans="1:2" x14ac:dyDescent="0.25">
      <c r="A78" s="37" t="s">
        <v>169</v>
      </c>
      <c r="B78" s="12"/>
    </row>
    <row r="80" ht="24" customHeight="1" spans="2:2" x14ac:dyDescent="0.25">
      <c r="B80" s="38" t="s">
        <v>170</v>
      </c>
    </row>
    <row r="81" ht="24" customHeight="1" spans="2:2" x14ac:dyDescent="0.25">
      <c r="B81" s="38" t="s">
        <v>171</v>
      </c>
    </row>
    <row r="82" ht="12" customHeight="1" x14ac:dyDescent="0.25"/>
    <row r="83" ht="6" customHeight="1" x14ac:dyDescent="0.25"/>
    <row r="84" ht="20" customHeight="1" spans="1:2" x14ac:dyDescent="0.25">
      <c r="A84" s="39" t="s">
        <v>19</v>
      </c>
      <c r="B84" s="39"/>
    </row>
    <row r="85" ht="20" customHeight="1" spans="1:2" x14ac:dyDescent="0.25">
      <c r="A85" s="40" t="s">
        <v>20</v>
      </c>
      <c r="B85" s="40"/>
    </row>
  </sheetData>
  <mergeCells count="2">
    <mergeCell ref="A84:B84"/>
    <mergeCell ref="A85:B85"/>
  </mergeCells>
  <hyperlinks>
    <hyperlink ref="A8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Household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Household Budget</dc:title>
  <dc:subject>Financial Template</dc:subject>
  <dc:description>Free Household Budget template by FinancialAha.com</dc:description>
  <cp:keywords>finance, template, spreadsheet, FinancialAha</cp:keywords>
  <cp:category>Finance</cp:category>
  <cp:lastModifiedBy>Unknown</cp:lastModifiedBy>
  <cp:lastPrinted>2026-04-01T18:00:52Z</cp:lastPrinted>
  <dcterms:created xsi:type="dcterms:W3CDTF">2026-04-01T18:00:52Z</dcterms:created>
  <dcterms:modified xsi:type="dcterms:W3CDTF">2026-04-01T18:00:52Z</dcterms:modified>
</cp:coreProperties>
</file>