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2" name="Dashboard" state="visible" r:id="rId4"/>
    <sheet sheetId="1" name="Tax Lots" state="visible" r:id="rId5"/>
    <sheet sheetId="3" name="How to Use" state="visible" r:id="rId6"/>
    <sheet name="_ChartData" sheetId="4" state="hidden" r:id="rIdSheet4"/>
  </sheets>
  <calcPr calcId="171027"/>
</workbook>
</file>

<file path=xl/sharedStrings.xml><?xml version="1.0" encoding="utf-8"?>
<sst xmlns="http://schemas.openxmlformats.org/spreadsheetml/2006/main" count="115" uniqueCount="51">
  <si>
    <t>Capital Gains Calculator</t>
  </si>
  <si>
    <t>by FinancialAha.com - Track capital gains and tax lots</t>
  </si>
  <si>
    <t>SHORT-TERM</t>
  </si>
  <si>
    <t>LONG-TERM</t>
  </si>
  <si>
    <t>TOTAL GAINS</t>
  </si>
  <si>
    <t>EST. TAX</t>
  </si>
  <si>
    <t>Held under 1 year</t>
  </si>
  <si>
    <t>Held over 1 year</t>
  </si>
  <si>
    <t>All capital gains</t>
  </si>
  <si>
    <t>24% ST / 15% LT</t>
  </si>
  <si>
    <t>GAINS OVERVIEW</t>
  </si>
  <si>
    <t>Created with FinancialAha.com - Free financial tools and templates</t>
  </si>
  <si>
    <t>Get a premium spreadsheet from FinancialAha.com</t>
  </si>
  <si>
    <t>Track tax lots. Gain/loss and holding period calculate automatically.</t>
  </si>
  <si>
    <t>TAX LOTS</t>
  </si>
  <si>
    <t>Asset</t>
  </si>
  <si>
    <t>Date Bought</t>
  </si>
  <si>
    <t>Date Sold</t>
  </si>
  <si>
    <t>Cost Basis</t>
  </si>
  <si>
    <t>Sale Proceeds</t>
  </si>
  <si>
    <t>Gain / Loss</t>
  </si>
  <si>
    <t>Days Held</t>
  </si>
  <si>
    <t>Short / Long</t>
  </si>
  <si>
    <t>AAPL</t>
  </si>
  <si>
    <t>MSFT</t>
  </si>
  <si>
    <t>TSLA</t>
  </si>
  <si>
    <t>GOOGL</t>
  </si>
  <si>
    <t>AMZN</t>
  </si>
  <si>
    <t>NVDA</t>
  </si>
  <si>
    <t>JPM</t>
  </si>
  <si>
    <t>BTC</t>
  </si>
  <si>
    <t/>
  </si>
  <si>
    <t>TOTALS</t>
  </si>
  <si>
    <t>SHORT-TERM TOTAL</t>
  </si>
  <si>
    <t>LONG-TERM TOTAL</t>
  </si>
  <si>
    <t>How to Use This Spreadsheet</t>
  </si>
  <si>
    <t>Track capital gains and losses for tax reporting.</t>
  </si>
  <si>
    <t>GETTING STARTED</t>
  </si>
  <si>
    <t>1. Go to the Tax Lots sheet</t>
  </si>
  <si>
    <t>2. Enter the asset name, date bought, and date sold</t>
  </si>
  <si>
    <t>3. Enter cost basis (total purchase price) and sale proceeds</t>
  </si>
  <si>
    <t>4. Gain/loss, days held, and short/long-term classification calculate automatically</t>
  </si>
  <si>
    <t>UNDERSTANDING THE DATA</t>
  </si>
  <si>
    <t>Cost Basis: Total amount paid to acquire the asset (including fees).</t>
  </si>
  <si>
    <t>Sale Proceeds: Total amount received from selling the asset.</t>
  </si>
  <si>
    <t>Short-term: Held 365 days or fewer - taxed as ordinary income.</t>
  </si>
  <si>
    <t>Long-term: Held more than 365 days - typically taxed at lower rates.</t>
  </si>
  <si>
    <t>Estimated Tax uses 24% for short-term and 15% for long-term gains.</t>
  </si>
  <si>
    <t>COMPATIBILITY</t>
  </si>
  <si>
    <t>Works in Microsoft Excel, Google Sheets, and LibreOffice Calc.</t>
  </si>
  <si>
    <t>No macros or VBA required.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</si>
</sst>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$#,##0"/>
    <numFmt numFmtId="165" formatCode="MM/DD/YYYY"/>
    <numFmt numFmtId="166" formatCode="$#,##0.00"/>
  </numFmts>
  <fonts count="15" x14ac:knownFonts="1">
    <font>
      <color theme="1"/>
      <family val="2"/>
      <scheme val="minor"/>
      <sz val="11"/>
      <name val="Calibri"/>
    </font>
    <font>
      <b/>
      <color rgb="14213D"/>
      <sz val="22"/>
      <name val="Aptos"/>
    </font>
    <font>
      <color rgb="4A4F5E"/>
      <sz val="13"/>
      <name val="Aptos"/>
    </font>
    <font>
      <b/>
      <color rgb="A3A9B8"/>
      <sz val="9"/>
      <name val="Aptos"/>
    </font>
    <font>
      <b/>
      <color rgb="1A1D26"/>
      <sz val="20"/>
      <name val="Aptos"/>
    </font>
    <font>
      <color rgb="A3A9B8"/>
      <sz val="8"/>
      <name val="Aptos"/>
    </font>
    <font>
      <b/>
      <color rgb="14213D"/>
      <sz val="11"/>
      <name val="Aptos"/>
    </font>
    <font>
      <color rgb="7C8494"/>
      <sz val="8"/>
      <name val="Aptos"/>
    </font>
    <font>
      <u/>
      <color rgb="9A7B4F"/>
      <sz val="8"/>
      <name val="Aptos"/>
    </font>
    <font>
      <i/>
      <color rgb="7C8494"/>
      <sz val="9"/>
      <name val="Aptos"/>
    </font>
    <font>
      <b/>
      <color rgb="FFFFFF"/>
      <sz val="10"/>
      <name val="Aptos"/>
    </font>
    <font>
      <color rgb="1A1D26"/>
      <sz val="10"/>
      <name val="Aptos"/>
    </font>
    <font>
      <b/>
      <color rgb="14213D"/>
      <sz val="10"/>
      <name val="Aptos"/>
    </font>
    <font>
      <b/>
      <color rgb="1A1D26"/>
      <sz val="10"/>
      <name val="Aptos"/>
    </font>
    <font>
      <color rgb="4A4F5E"/>
      <sz val="10"/>
      <name val="Aptos"/>
    </font>
  </fonts>
  <fills count="5">
    <fill>
      <patternFill patternType="none"/>
    </fill>
    <fill>
      <patternFill patternType="gray125"/>
    </fill>
    <fill>
      <patternFill patternType="solid">
        <fgColor rgb="14213D"/>
      </patternFill>
    </fill>
    <fill>
      <patternFill patternType="solid">
        <fgColor rgb="FFFCF4"/>
      </patternFill>
    </fill>
    <fill>
      <patternFill patternType="solid">
        <fgColor rgb="EEF0F7"/>
      </patternFill>
    </fill>
  </fills>
  <borders count="8">
    <border>
      <left/>
      <right/>
      <top/>
      <bottom/>
      <diagonal/>
    </border>
    <border>
      <left style="thin">
        <color rgb="E2E4EA"/>
      </left>
      <right style="thin">
        <color rgb="E2E4EA"/>
      </right>
      <top style="thin">
        <color rgb="E2E4EA"/>
      </top>
      <bottom/>
      <diagonal/>
    </border>
    <border>
      <left style="thin">
        <color rgb="E2E4EA"/>
      </left>
      <right style="thin">
        <color rgb="E2E4EA"/>
      </right>
      <top/>
      <bottom/>
      <diagonal/>
    </border>
    <border>
      <left style="thin">
        <color rgb="E2E4EA"/>
      </left>
      <right style="thin">
        <color rgb="E2E4EA"/>
      </right>
      <top/>
      <bottom style="thin">
        <color rgb="E2E4EA"/>
      </bottom>
      <diagonal/>
    </border>
    <border>
      <left/>
      <right/>
      <top/>
      <bottom style="medium">
        <color rgb="14213D"/>
      </bottom>
      <diagonal/>
    </border>
    <border>
      <left style="thin">
        <color rgb="E3D9BD"/>
      </left>
      <right style="thin">
        <color rgb="E3D9BD"/>
      </right>
      <top style="thin">
        <color rgb="E3D9BD"/>
      </top>
      <bottom style="thin">
        <color rgb="E3D9BD"/>
      </bottom>
      <diagonal/>
    </border>
    <border>
      <left style="thin">
        <color rgb="A8B0C8"/>
      </left>
      <right style="thin">
        <color rgb="A8B0C8"/>
      </right>
      <top style="thin">
        <color rgb="A8B0C8"/>
      </top>
      <bottom style="thin">
        <color rgb="A8B0C8"/>
      </bottom>
      <diagonal/>
    </border>
    <border>
      <left/>
      <right/>
      <top style="thin">
        <color rgb="CDD1DA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 applyProtection="1">
      <alignment horizontal="left" vertical="center" indent="1"/>
    </xf>
    <xf numFmtId="0" fontId="2" fillId="0" borderId="0" xfId="0" applyFont="1" applyAlignment="1" applyProtection="1">
      <alignment horizontal="left" vertical="center" indent="1"/>
    </xf>
    <xf numFmtId="0" fontId="3" fillId="0" borderId="1" xfId="0" applyFont="1" applyBorder="1" applyAlignment="1" applyProtection="1">
      <alignment horizontal="center" vertical="bottom"/>
    </xf>
    <xf numFmtId="164" fontId="4" fillId="0" borderId="2" xfId="0" applyNumberFormat="1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top"/>
    </xf>
    <xf numFmtId="0" fontId="6" fillId="0" borderId="4" xfId="0" applyFont="1" applyBorder="1" applyAlignment="1" applyProtection="1">
      <alignment horizontal="left" vertical="center" indent="1"/>
    </xf>
    <xf numFmtId="0" fontId="0" fillId="0" borderId="4" xfId="0" applyBorder="1"/>
    <xf numFmtId="0" fontId="7" fillId="0" borderId="0" xfId="0" applyFont="1" applyAlignment="1" applyProtection="1">
      <alignment horizontal="left" vertical="center" indent="1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left" vertical="center" wrapText="1" indent="1"/>
    </xf>
    <xf numFmtId="0" fontId="10" fillId="2" borderId="0" xfId="0" applyFont="1" applyFill="1" applyAlignment="1" applyProtection="1">
      <alignment horizontal="center" vertical="center" wrapText="1"/>
    </xf>
    <xf numFmtId="0" fontId="11" fillId="3" borderId="5" xfId="0" applyFont="1" applyFill="1" applyBorder="1" applyAlignment="1" applyProtection="1">
      <alignment horizontal="center" vertical="center"/>
      <protection locked="0"/>
    </xf>
    <xf numFmtId="165" fontId="11" fillId="3" borderId="5" xfId="0" applyNumberFormat="1" applyFont="1" applyFill="1" applyBorder="1" applyAlignment="1" applyProtection="1">
      <alignment horizontal="center" vertical="center"/>
      <protection locked="0"/>
    </xf>
    <xf numFmtId="166" fontId="11" fillId="3" borderId="5" xfId="0" applyNumberFormat="1" applyFont="1" applyFill="1" applyBorder="1" applyAlignment="1" applyProtection="1">
      <alignment horizontal="right" vertical="center"/>
      <protection locked="0"/>
    </xf>
    <xf numFmtId="166" fontId="12" fillId="4" borderId="6" xfId="0" applyNumberFormat="1" applyFont="1" applyFill="1" applyBorder="1" applyAlignment="1" applyProtection="1">
      <alignment horizontal="right" vertical="center"/>
    </xf>
    <xf numFmtId="3" fontId="12" fillId="4" borderId="6" xfId="0" applyNumberFormat="1" applyFont="1" applyFill="1" applyBorder="1" applyAlignment="1" applyProtection="1">
      <alignment horizontal="right" vertical="center"/>
    </xf>
    <xf numFmtId="0" fontId="12" fillId="4" borderId="6" xfId="0" applyFont="1" applyFill="1" applyBorder="1" applyAlignment="1" applyProtection="1">
      <alignment horizontal="center" vertical="center"/>
    </xf>
    <xf numFmtId="0" fontId="13" fillId="0" borderId="7" xfId="0" applyFont="1" applyBorder="1" applyAlignment="1" applyProtection="1">
      <alignment horizontal="left" vertical="center" indent="1"/>
    </xf>
    <xf numFmtId="166" fontId="13" fillId="0" borderId="7" xfId="0" applyNumberFormat="1" applyFont="1" applyBorder="1" applyAlignment="1" applyProtection="1">
      <alignment horizontal="right" vertical="center"/>
    </xf>
    <xf numFmtId="0" fontId="13" fillId="0" borderId="0" xfId="0" applyFont="1" applyAlignment="1" applyProtection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6" fillId="0" borderId="4" xfId="0" applyFont="1" applyBorder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Sheet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/>
            </a:pPr>
            <a:r>
              <a:rPr lang="en-US" sz="1200" b="1"/>
              <a:t>Short-Term vs. Long-Term Gains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'_ChartData'!$B$1</c:f>
              <c:strCache>
                <c:ptCount val="1"/>
                <c:pt idx="0">
                  <c:v>Capital Gains</c:v>
                </c:pt>
              </c:strCache>
            </c:strRef>
          </c:tx>
          <c:spPr>
            <a:solidFill>
              <a:srgbClr val="14213D"/>
            </a:solidFill>
            <a:ln>
              <a:noFill/>
            </a:ln>
          </c:spPr>
          <c:cat>
            <c:strRef>
              <c:f>'_ChartData'!$A$2:$A$3</c:f>
              <c:strCache>
                <c:ptCount val="2"/>
                <c:pt idx="0">
                  <c:v>Short-Term</c:v>
                </c:pt>
                <c:pt idx="1">
                  <c:v>Long-Term</c:v>
                </c:pt>
              </c:strCache>
            </c:strRef>
          </c:cat>
          <c:val>
            <c:numRef>
              <c:f>'_ChartData'!$B$2:$B$3</c:f>
              <c:numCache>
                <c:formatCode>$#,##0</c:formatCode>
                <c:ptCount val="2"/>
                <c:pt idx="0">
                  <c:v>4034</c:v>
                </c:pt>
                <c:pt idx="1">
                  <c:v>11678</c:v>
                </c:pt>
              </c:numCache>
            </c:numRef>
          </c:val>
        </c:ser>
        <c:axId val="111111111"/>
        <c:axId val="222222222"/>
      </c:barChart>
      <c:catAx>
        <c:axId val="111111111"/>
        <c:scaling>
          <c:orientation val="minMax"/>
        </c:scaling>
        <c:delete val="0"/>
        <c:axPos val="b"/>
        <c:tickLblPos val="nextTo"/>
        <c:crossAx val="222222222"/>
        <c:crosses val="autoZero"/>
        <c:auto val="1"/>
        <c:lblAlgn val="ctr"/>
        <c:lblOffset val="100"/>
      </c:catAx>
      <c:valAx>
        <c:axId val="222222222"/>
        <c:scaling>
          <c:orientation val="minMax"/>
        </c:scaling>
        <c:delete val="0"/>
        <c:axPos val="l"/>
        <c:majorGridlines/>
        <c:numFmt formatCode="$#,##0" sourceLinked="0"/>
        <c:tickLblPos val="nextTo"/>
        <c:crossAx val="111111111"/>
        <c:crosses val="autoZero"/>
        <c:crossBetween val="between"/>
      </c:valAx>
    </c:plotArea>
    <c:legend>
      <c:legendPos val="b"/>
      <c:overlay val="0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0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Relationship Id="rIdDrawing2" Type="http://schemas.openxmlformats.org/officeDocument/2006/relationships/drawing" Target="../drawings/drawing2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H34"/>
  <sheetViews>
    <sheetView workbookViewId="0" showGridLines="0" zoomScale="125">
      <pane ySplit="5" topLeftCell="A6" activePane="bottomLeft" state="frozen"/>
      <selection pane="bottomLeft"/>
    </sheetView>
  </sheetViews>
  <sheetFormatPr defaultRowHeight="15" outlineLevelRow="0" outlineLevelCol="0" x14ac:dyDescent="55"/>
  <cols>
    <col min="1" max="1" width="12" customWidth="1"/>
    <col min="2" max="5" width="14" customWidth="1"/>
    <col min="6" max="6" width="16" customWidth="1"/>
    <col min="7" max="8" width="14" customWidth="1"/>
  </cols>
  <sheetData>
    <row r="1" ht="48" customHeight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ht="24" customHeight="1" spans="1:8" x14ac:dyDescent="0.25">
      <c r="A2" s="10" t="s">
        <v>13</v>
      </c>
      <c r="B2" s="10"/>
      <c r="C2" s="10"/>
      <c r="D2" s="10"/>
      <c r="E2" s="10"/>
      <c r="F2" s="10"/>
      <c r="G2" s="10"/>
      <c r="H2" s="10"/>
    </row>
    <row r="3" ht="14" customHeight="1" x14ac:dyDescent="0.25"/>
    <row r="4" ht="28" customHeight="1" spans="1:8" x14ac:dyDescent="0.25">
      <c r="A4" s="6" t="s">
        <v>14</v>
      </c>
      <c r="B4" s="7"/>
      <c r="C4" s="7"/>
      <c r="D4" s="7"/>
      <c r="E4" s="7"/>
      <c r="F4" s="7"/>
      <c r="G4" s="7"/>
      <c r="H4" s="7"/>
    </row>
    <row r="5" ht="32" customHeight="1" spans="1:8" x14ac:dyDescent="0.25">
      <c r="A5" s="11" t="s">
        <v>15</v>
      </c>
      <c r="B5" s="11" t="s">
        <v>16</v>
      </c>
      <c r="C5" s="11" t="s">
        <v>17</v>
      </c>
      <c r="D5" s="11" t="s">
        <v>18</v>
      </c>
      <c r="E5" s="11" t="s">
        <v>19</v>
      </c>
      <c r="F5" s="11" t="s">
        <v>20</v>
      </c>
      <c r="G5" s="11" t="s">
        <v>21</v>
      </c>
      <c r="H5" s="11" t="s">
        <v>22</v>
      </c>
    </row>
    <row r="6" ht="26" customHeight="1" spans="1:8" x14ac:dyDescent="0.25">
      <c r="A6" s="12" t="s">
        <v>23</v>
      </c>
      <c r="B6" s="13">
        <v>45672</v>
      </c>
      <c r="C6" s="13">
        <v>46091</v>
      </c>
      <c r="D6" s="14">
        <v>7125</v>
      </c>
      <c r="E6" s="14">
        <v>9462.5</v>
      </c>
      <c r="F6" s="15">
        <f>IF(D6="","",E6-D6)</f>
        <v>2337.5</v>
      </c>
      <c r="G6" s="16">
        <f>IF(B6="","",C6-B6)</f>
        <v>419</v>
      </c>
      <c r="H6" s="17" t="str">
        <f>IF(B6="","",IF(G6&gt;365,"Long-term","Short-term"))</f>
        <v>Long-term</v>
      </c>
    </row>
    <row r="7" ht="26" customHeight="1" spans="1:8" x14ac:dyDescent="0.25">
      <c r="A7" s="12" t="s">
        <v>24</v>
      </c>
      <c r="B7" s="13">
        <v>45828</v>
      </c>
      <c r="C7" s="13">
        <v>46058</v>
      </c>
      <c r="D7" s="14">
        <v>14250</v>
      </c>
      <c r="E7" s="14">
        <v>15780</v>
      </c>
      <c r="F7" s="15">
        <f>IF(D7="","",E7-D7)</f>
        <v>1530</v>
      </c>
      <c r="G7" s="16">
        <f>IF(B7="","",C7-B7)</f>
        <v>230</v>
      </c>
      <c r="H7" s="17" t="str">
        <f>IF(B7="","",IF(G7&gt;365,"Long-term","Short-term"))</f>
        <v>Short-term</v>
      </c>
    </row>
    <row r="8" ht="26" customHeight="1" spans="1:8" x14ac:dyDescent="0.25">
      <c r="A8" s="12" t="s">
        <v>25</v>
      </c>
      <c r="B8" s="13">
        <v>45962</v>
      </c>
      <c r="C8" s="13">
        <v>46081</v>
      </c>
      <c r="D8" s="14">
        <v>4900</v>
      </c>
      <c r="E8" s="14">
        <v>4650</v>
      </c>
      <c r="F8" s="15">
        <f>IF(D8="","",E8-D8)</f>
        <v>-250</v>
      </c>
      <c r="G8" s="16">
        <f>IF(B8="","",C8-B8)</f>
        <v>119</v>
      </c>
      <c r="H8" s="17" t="str">
        <f>IF(B8="","",IF(G8&gt;365,"Long-term","Short-term"))</f>
        <v>Short-term</v>
      </c>
    </row>
    <row r="9" ht="26" customHeight="1" spans="1:8" x14ac:dyDescent="0.25">
      <c r="A9" s="12" t="s">
        <v>26</v>
      </c>
      <c r="B9" s="13">
        <v>45726</v>
      </c>
      <c r="C9" s="13">
        <v>46096</v>
      </c>
      <c r="D9" s="14">
        <v>5250</v>
      </c>
      <c r="E9" s="14">
        <v>7090</v>
      </c>
      <c r="F9" s="15">
        <f>IF(D9="","",E9-D9)</f>
        <v>1840</v>
      </c>
      <c r="G9" s="16">
        <f>IF(B9="","",C9-B9)</f>
        <v>370</v>
      </c>
      <c r="H9" s="17" t="str">
        <f>IF(B9="","",IF(G9&gt;365,"Long-term","Short-term"))</f>
        <v>Long-term</v>
      </c>
    </row>
    <row r="10" ht="26" customHeight="1" spans="1:8" x14ac:dyDescent="0.25">
      <c r="A10" s="12" t="s">
        <v>27</v>
      </c>
      <c r="B10" s="13">
        <v>46027</v>
      </c>
      <c r="C10" s="13">
        <v>46101</v>
      </c>
      <c r="D10" s="14">
        <v>8750</v>
      </c>
      <c r="E10" s="14">
        <v>8900</v>
      </c>
      <c r="F10" s="15">
        <f>IF(D10="","",E10-D10)</f>
        <v>150</v>
      </c>
      <c r="G10" s="16">
        <f>IF(B10="","",C10-B10)</f>
        <v>74</v>
      </c>
      <c r="H10" s="17" t="str">
        <f>IF(B10="","",IF(G10&gt;365,"Long-term","Short-term"))</f>
        <v>Short-term</v>
      </c>
    </row>
    <row r="11" ht="26" customHeight="1" spans="1:8" x14ac:dyDescent="0.25">
      <c r="A11" s="12" t="s">
        <v>28</v>
      </c>
      <c r="B11" s="13">
        <v>45748</v>
      </c>
      <c r="C11" s="13">
        <v>46106</v>
      </c>
      <c r="D11" s="14">
        <v>3600</v>
      </c>
      <c r="E11" s="14">
        <v>5264</v>
      </c>
      <c r="F11" s="15">
        <f>IF(D11="","",E11-D11)</f>
        <v>1664</v>
      </c>
      <c r="G11" s="16">
        <f>IF(B11="","",C11-B11)</f>
        <v>358</v>
      </c>
      <c r="H11" s="17" t="str">
        <f>IF(B11="","",IF(G11&gt;365,"Long-term","Short-term"))</f>
        <v>Short-term</v>
      </c>
    </row>
    <row r="12" ht="26" customHeight="1" spans="1:8" x14ac:dyDescent="0.25">
      <c r="A12" s="12" t="s">
        <v>29</v>
      </c>
      <c r="B12" s="13">
        <v>45915</v>
      </c>
      <c r="C12" s="13">
        <v>46063</v>
      </c>
      <c r="D12" s="14">
        <v>6900</v>
      </c>
      <c r="E12" s="14">
        <v>7840</v>
      </c>
      <c r="F12" s="15">
        <f>IF(D12="","",E12-D12)</f>
        <v>940</v>
      </c>
      <c r="G12" s="16">
        <f>IF(B12="","",C12-B12)</f>
        <v>148</v>
      </c>
      <c r="H12" s="17" t="str">
        <f>IF(B12="","",IF(G12&gt;365,"Long-term","Short-term"))</f>
        <v>Short-term</v>
      </c>
    </row>
    <row r="13" ht="26" customHeight="1" spans="1:8" x14ac:dyDescent="0.25">
      <c r="A13" s="12" t="s">
        <v>30</v>
      </c>
      <c r="B13" s="13">
        <v>45689</v>
      </c>
      <c r="C13" s="13">
        <v>46082</v>
      </c>
      <c r="D13" s="14">
        <v>21000</v>
      </c>
      <c r="E13" s="14">
        <v>28500</v>
      </c>
      <c r="F13" s="15">
        <f>IF(D13="","",E13-D13)</f>
        <v>7500</v>
      </c>
      <c r="G13" s="16">
        <f>IF(B13="","",C13-B13)</f>
        <v>393</v>
      </c>
      <c r="H13" s="17" t="str">
        <f>IF(B13="","",IF(G13&gt;365,"Long-term","Short-term"))</f>
        <v>Long-term</v>
      </c>
    </row>
    <row r="14" ht="26" customHeight="1" spans="1:8" x14ac:dyDescent="0.25">
      <c r="A14" s="12" t="s">
        <v>31</v>
      </c>
      <c r="B14" s="13" t="s">
        <v>31</v>
      </c>
      <c r="C14" s="13" t="s">
        <v>31</v>
      </c>
      <c r="D14" s="14" t="s">
        <v>31</v>
      </c>
      <c r="E14" s="14" t="s">
        <v>31</v>
      </c>
      <c r="F14" s="15" t="str">
        <f>IF(D14="","",E14-D14)</f>
        <v> </v>
      </c>
      <c r="G14" s="16" t="str">
        <f>IF(B14="","",C14-B14)</f>
        <v> </v>
      </c>
      <c r="H14" s="17" t="str">
        <f>IF(B14="","",IF(G14&gt;365,"Long-term","Short-term"))</f>
        <v> </v>
      </c>
    </row>
    <row r="15" ht="26" customHeight="1" spans="1:8" x14ac:dyDescent="0.25">
      <c r="A15" s="12" t="s">
        <v>31</v>
      </c>
      <c r="B15" s="13" t="s">
        <v>31</v>
      </c>
      <c r="C15" s="13" t="s">
        <v>31</v>
      </c>
      <c r="D15" s="14" t="s">
        <v>31</v>
      </c>
      <c r="E15" s="14" t="s">
        <v>31</v>
      </c>
      <c r="F15" s="15" t="str">
        <f>IF(D15="","",E15-D15)</f>
        <v> </v>
      </c>
      <c r="G15" s="16" t="str">
        <f>IF(B15="","",C15-B15)</f>
        <v> </v>
      </c>
      <c r="H15" s="17" t="str">
        <f>IF(B15="","",IF(G15&gt;365,"Long-term","Short-term"))</f>
        <v> </v>
      </c>
    </row>
    <row r="16" ht="26" customHeight="1" spans="1:8" x14ac:dyDescent="0.25">
      <c r="A16" s="12" t="s">
        <v>31</v>
      </c>
      <c r="B16" s="13" t="s">
        <v>31</v>
      </c>
      <c r="C16" s="13" t="s">
        <v>31</v>
      </c>
      <c r="D16" s="14" t="s">
        <v>31</v>
      </c>
      <c r="E16" s="14" t="s">
        <v>31</v>
      </c>
      <c r="F16" s="15" t="str">
        <f>IF(D16="","",E16-D16)</f>
        <v> </v>
      </c>
      <c r="G16" s="16" t="str">
        <f>IF(B16="","",C16-B16)</f>
        <v> </v>
      </c>
      <c r="H16" s="17" t="str">
        <f>IF(B16="","",IF(G16&gt;365,"Long-term","Short-term"))</f>
        <v> </v>
      </c>
    </row>
    <row r="17" ht="26" customHeight="1" spans="1:8" x14ac:dyDescent="0.25">
      <c r="A17" s="12" t="s">
        <v>31</v>
      </c>
      <c r="B17" s="13" t="s">
        <v>31</v>
      </c>
      <c r="C17" s="13" t="s">
        <v>31</v>
      </c>
      <c r="D17" s="14" t="s">
        <v>31</v>
      </c>
      <c r="E17" s="14" t="s">
        <v>31</v>
      </c>
      <c r="F17" s="15" t="str">
        <f>IF(D17="","",E17-D17)</f>
        <v> </v>
      </c>
      <c r="G17" s="16" t="str">
        <f>IF(B17="","",C17-B17)</f>
        <v> </v>
      </c>
      <c r="H17" s="17" t="str">
        <f>IF(B17="","",IF(G17&gt;365,"Long-term","Short-term"))</f>
        <v> </v>
      </c>
    </row>
    <row r="18" ht="26" customHeight="1" spans="1:8" x14ac:dyDescent="0.25">
      <c r="A18" s="12" t="s">
        <v>31</v>
      </c>
      <c r="B18" s="13" t="s">
        <v>31</v>
      </c>
      <c r="C18" s="13" t="s">
        <v>31</v>
      </c>
      <c r="D18" s="14" t="s">
        <v>31</v>
      </c>
      <c r="E18" s="14" t="s">
        <v>31</v>
      </c>
      <c r="F18" s="15" t="str">
        <f>IF(D18="","",E18-D18)</f>
        <v> </v>
      </c>
      <c r="G18" s="16" t="str">
        <f>IF(B18="","",C18-B18)</f>
        <v> </v>
      </c>
      <c r="H18" s="17" t="str">
        <f>IF(B18="","",IF(G18&gt;365,"Long-term","Short-term"))</f>
        <v> </v>
      </c>
    </row>
    <row r="19" ht="26" customHeight="1" spans="1:8" x14ac:dyDescent="0.25">
      <c r="A19" s="12" t="s">
        <v>31</v>
      </c>
      <c r="B19" s="13" t="s">
        <v>31</v>
      </c>
      <c r="C19" s="13" t="s">
        <v>31</v>
      </c>
      <c r="D19" s="14" t="s">
        <v>31</v>
      </c>
      <c r="E19" s="14" t="s">
        <v>31</v>
      </c>
      <c r="F19" s="15" t="str">
        <f>IF(D19="","",E19-D19)</f>
        <v> </v>
      </c>
      <c r="G19" s="16" t="str">
        <f>IF(B19="","",C19-B19)</f>
        <v> </v>
      </c>
      <c r="H19" s="17" t="str">
        <f>IF(B19="","",IF(G19&gt;365,"Long-term","Short-term"))</f>
        <v> </v>
      </c>
    </row>
    <row r="20" ht="26" customHeight="1" spans="1:8" x14ac:dyDescent="0.25">
      <c r="A20" s="12" t="s">
        <v>31</v>
      </c>
      <c r="B20" s="13" t="s">
        <v>31</v>
      </c>
      <c r="C20" s="13" t="s">
        <v>31</v>
      </c>
      <c r="D20" s="14" t="s">
        <v>31</v>
      </c>
      <c r="E20" s="14" t="s">
        <v>31</v>
      </c>
      <c r="F20" s="15" t="str">
        <f>IF(D20="","",E20-D20)</f>
        <v> </v>
      </c>
      <c r="G20" s="16" t="str">
        <f>IF(B20="","",C20-B20)</f>
        <v> </v>
      </c>
      <c r="H20" s="17" t="str">
        <f>IF(B20="","",IF(G20&gt;365,"Long-term","Short-term"))</f>
        <v> </v>
      </c>
    </row>
    <row r="21" ht="26" customHeight="1" spans="1:8" x14ac:dyDescent="0.25">
      <c r="A21" s="12" t="s">
        <v>31</v>
      </c>
      <c r="B21" s="13" t="s">
        <v>31</v>
      </c>
      <c r="C21" s="13" t="s">
        <v>31</v>
      </c>
      <c r="D21" s="14" t="s">
        <v>31</v>
      </c>
      <c r="E21" s="14" t="s">
        <v>31</v>
      </c>
      <c r="F21" s="15" t="str">
        <f>IF(D21="","",E21-D21)</f>
        <v> </v>
      </c>
      <c r="G21" s="16" t="str">
        <f>IF(B21="","",C21-B21)</f>
        <v> </v>
      </c>
      <c r="H21" s="17" t="str">
        <f>IF(B21="","",IF(G21&gt;365,"Long-term","Short-term"))</f>
        <v> </v>
      </c>
    </row>
    <row r="22" ht="26" customHeight="1" spans="1:8" x14ac:dyDescent="0.25">
      <c r="A22" s="12" t="s">
        <v>31</v>
      </c>
      <c r="B22" s="13" t="s">
        <v>31</v>
      </c>
      <c r="C22" s="13" t="s">
        <v>31</v>
      </c>
      <c r="D22" s="14" t="s">
        <v>31</v>
      </c>
      <c r="E22" s="14" t="s">
        <v>31</v>
      </c>
      <c r="F22" s="15" t="str">
        <f>IF(D22="","",E22-D22)</f>
        <v> </v>
      </c>
      <c r="G22" s="16" t="str">
        <f>IF(B22="","",C22-B22)</f>
        <v> </v>
      </c>
      <c r="H22" s="17" t="str">
        <f>IF(B22="","",IF(G22&gt;365,"Long-term","Short-term"))</f>
        <v> </v>
      </c>
    </row>
    <row r="23" ht="26" customHeight="1" spans="1:8" x14ac:dyDescent="0.25">
      <c r="A23" s="12" t="s">
        <v>31</v>
      </c>
      <c r="B23" s="13" t="s">
        <v>31</v>
      </c>
      <c r="C23" s="13" t="s">
        <v>31</v>
      </c>
      <c r="D23" s="14" t="s">
        <v>31</v>
      </c>
      <c r="E23" s="14" t="s">
        <v>31</v>
      </c>
      <c r="F23" s="15" t="str">
        <f>IF(D23="","",E23-D23)</f>
        <v> </v>
      </c>
      <c r="G23" s="16" t="str">
        <f>IF(B23="","",C23-B23)</f>
        <v> </v>
      </c>
      <c r="H23" s="17" t="str">
        <f>IF(B23="","",IF(G23&gt;365,"Long-term","Short-term"))</f>
        <v> </v>
      </c>
    </row>
    <row r="24" ht="26" customHeight="1" spans="1:8" x14ac:dyDescent="0.25">
      <c r="A24" s="12" t="s">
        <v>31</v>
      </c>
      <c r="B24" s="13" t="s">
        <v>31</v>
      </c>
      <c r="C24" s="13" t="s">
        <v>31</v>
      </c>
      <c r="D24" s="14" t="s">
        <v>31</v>
      </c>
      <c r="E24" s="14" t="s">
        <v>31</v>
      </c>
      <c r="F24" s="15" t="str">
        <f>IF(D24="","",E24-D24)</f>
        <v> </v>
      </c>
      <c r="G24" s="16" t="str">
        <f>IF(B24="","",C24-B24)</f>
        <v> </v>
      </c>
      <c r="H24" s="17" t="str">
        <f>IF(B24="","",IF(G24&gt;365,"Long-term","Short-term"))</f>
        <v> </v>
      </c>
    </row>
    <row r="25" ht="26" customHeight="1" spans="1:8" x14ac:dyDescent="0.25">
      <c r="A25" s="12" t="s">
        <v>31</v>
      </c>
      <c r="B25" s="13" t="s">
        <v>31</v>
      </c>
      <c r="C25" s="13" t="s">
        <v>31</v>
      </c>
      <c r="D25" s="14" t="s">
        <v>31</v>
      </c>
      <c r="E25" s="14" t="s">
        <v>31</v>
      </c>
      <c r="F25" s="15" t="str">
        <f>IF(D25="","",E25-D25)</f>
        <v> </v>
      </c>
      <c r="G25" s="16" t="str">
        <f>IF(B25="","",C25-B25)</f>
        <v> </v>
      </c>
      <c r="H25" s="17" t="str">
        <f>IF(B25="","",IF(G25&gt;365,"Long-term","Short-term"))</f>
        <v> </v>
      </c>
    </row>
    <row r="26" ht="6" customHeight="1" x14ac:dyDescent="0.25"/>
    <row r="27" ht="26" customHeight="1" spans="1:6" x14ac:dyDescent="0.25">
      <c r="A27" s="18" t="s">
        <v>32</v>
      </c>
      <c r="B27" s="18"/>
      <c r="C27" s="18"/>
      <c r="D27" s="19">
        <f>SUM(D6:D25)</f>
        <v>71775</v>
      </c>
      <c r="E27" s="19">
        <f>SUM(E6:E25)</f>
        <v>87486.5</v>
      </c>
      <c r="F27" s="19">
        <f>SUM(F6:F25)</f>
        <v>15711.5</v>
      </c>
    </row>
    <row r="29" ht="26" customHeight="1" spans="1:6" x14ac:dyDescent="0.25">
      <c r="A29" s="20" t="s">
        <v>33</v>
      </c>
      <c r="B29" s="20"/>
      <c r="C29" s="20"/>
      <c r="D29" s="20"/>
      <c r="E29" s="20"/>
      <c r="F29" s="15">
        <f>SUMIF(H6:H25,"Short-term",F6:F25)</f>
        <v>4034</v>
      </c>
    </row>
    <row r="30" ht="26" customHeight="1" spans="1:6" x14ac:dyDescent="0.25">
      <c r="A30" s="20" t="s">
        <v>34</v>
      </c>
      <c r="B30" s="20"/>
      <c r="C30" s="20"/>
      <c r="D30" s="20"/>
      <c r="E30" s="20"/>
      <c r="F30" s="15">
        <f>SUMIF(H6:H25,"Long-term",F6:F25)</f>
        <v>11677.5</v>
      </c>
    </row>
    <row r="31" ht="8" customHeight="1" x14ac:dyDescent="0.25"/>
    <row r="32" ht="6" customHeight="1" x14ac:dyDescent="0.25"/>
    <row r="33" ht="20" customHeight="1" spans="1:8" x14ac:dyDescent="0.25">
      <c r="A33" s="8" t="s">
        <v>11</v>
      </c>
      <c r="B33" s="8"/>
      <c r="C33" s="8"/>
      <c r="D33" s="8"/>
      <c r="E33" s="8"/>
      <c r="F33" s="8"/>
      <c r="G33" s="8"/>
      <c r="H33" s="8"/>
    </row>
    <row r="34" ht="20" customHeight="1" spans="1:8" x14ac:dyDescent="0.25">
      <c r="A34" s="9" t="s">
        <v>12</v>
      </c>
      <c r="B34" s="9"/>
      <c r="C34" s="9"/>
      <c r="D34" s="9"/>
      <c r="E34" s="9"/>
      <c r="F34" s="9"/>
      <c r="G34" s="9"/>
      <c r="H34" s="9"/>
    </row>
  </sheetData>
  <sheetProtection sheet="1"/>
  <mergeCells count="7">
    <mergeCell ref="A1:H1"/>
    <mergeCell ref="A2:H2"/>
    <mergeCell ref="A27:C27"/>
    <mergeCell ref="A29:E29"/>
    <mergeCell ref="A30:E30"/>
    <mergeCell ref="A33:H33"/>
    <mergeCell ref="A34:H34"/>
  </mergeCells>
  <hyperlinks>
    <hyperlink ref="A34" r:id="rId1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14213D"/>
    <pageSetUpPr fitToPage="1"/>
  </sheetPr>
  <dimension ref="A1:H27"/>
  <sheetViews>
    <sheetView workbookViewId="0" showGridLines="0" zoomScale="125"/>
  </sheetViews>
  <sheetFormatPr defaultRowHeight="15" outlineLevelRow="0" outlineLevelCol="0" x14ac:dyDescent="55"/>
  <cols>
    <col min="1" max="1" width="3" customWidth="1"/>
    <col min="2" max="7" width="16" customWidth="1"/>
    <col min="8" max="8" width="20" customWidth="1"/>
  </cols>
  <sheetData>
    <row r="1" ht="48" customHeight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ht="24" customHeight="1" spans="1:8" x14ac:dyDescent="0.25">
      <c r="A2" s="2" t="s">
        <v>1</v>
      </c>
      <c r="B2" s="2"/>
      <c r="C2" s="2"/>
      <c r="D2" s="2"/>
      <c r="E2" s="2"/>
      <c r="F2" s="2"/>
      <c r="G2" s="2"/>
      <c r="H2" s="2"/>
    </row>
    <row r="3" ht="14" customHeight="1" x14ac:dyDescent="0.25"/>
    <row r="4" ht="22" customHeight="1" spans="2:8" x14ac:dyDescent="0.25">
      <c r="B4" s="3" t="s">
        <v>2</v>
      </c>
      <c r="C4" s="3"/>
      <c r="D4" s="3" t="s">
        <v>3</v>
      </c>
      <c r="E4" s="3"/>
      <c r="F4" s="3" t="s">
        <v>4</v>
      </c>
      <c r="G4" s="3"/>
      <c r="H4" s="3" t="s">
        <v>5</v>
      </c>
    </row>
    <row r="5" ht="40" customHeight="1" spans="2:8" x14ac:dyDescent="0.25">
      <c r="B5" s="4">
        <f>'Tax Lots'!F29</f>
        <v>4034</v>
      </c>
      <c r="C5" s="4"/>
      <c r="D5" s="4">
        <f>'Tax Lots'!F30</f>
        <v>11678</v>
      </c>
      <c r="E5" s="4"/>
      <c r="F5" s="4">
        <f>'Tax Lots'!F27</f>
        <v>15712</v>
      </c>
      <c r="G5" s="4"/>
      <c r="H5" s="4">
        <f>'Tax Lots'!F29*0.24+'Tax Lots'!F30*0.15</f>
        <v>2720</v>
      </c>
    </row>
    <row r="6" ht="20" customHeight="1" spans="2:8" x14ac:dyDescent="0.25">
      <c r="B6" s="5" t="s">
        <v>6</v>
      </c>
      <c r="C6" s="5"/>
      <c r="D6" s="5" t="s">
        <v>7</v>
      </c>
      <c r="E6" s="5"/>
      <c r="F6" s="5" t="s">
        <v>8</v>
      </c>
      <c r="G6" s="5"/>
      <c r="H6" s="5" t="s">
        <v>9</v>
      </c>
    </row>
    <row r="7" ht="20" customHeight="1" x14ac:dyDescent="0.25"/>
    <row r="8" ht="28" customHeight="1" spans="1:8" x14ac:dyDescent="0.25">
      <c r="A8" s="6" t="s">
        <v>10</v>
      </c>
      <c r="B8" s="7"/>
      <c r="C8" s="7"/>
      <c r="D8" s="7"/>
      <c r="E8" s="7"/>
      <c r="F8" s="7"/>
      <c r="G8" s="7"/>
      <c r="H8" s="7"/>
    </row>
    <row r="9" ht="18" customHeight="1" x14ac:dyDescent="0.25"/>
    <row r="10" ht="18" customHeight="1" x14ac:dyDescent="0.25"/>
    <row r="11" ht="18" customHeight="1" x14ac:dyDescent="0.25"/>
    <row r="12" ht="18" customHeight="1" x14ac:dyDescent="0.25"/>
    <row r="13" ht="18" customHeight="1" x14ac:dyDescent="0.25"/>
    <row r="14" ht="18" customHeight="1" x14ac:dyDescent="0.25"/>
    <row r="15" ht="18" customHeight="1" x14ac:dyDescent="0.25"/>
    <row r="16" ht="18" customHeight="1" x14ac:dyDescent="0.25"/>
    <row r="17" ht="18" customHeight="1" x14ac:dyDescent="0.25"/>
    <row r="18" ht="18" customHeight="1" x14ac:dyDescent="0.25"/>
    <row r="19" ht="18" customHeight="1" x14ac:dyDescent="0.25"/>
    <row r="20" ht="18" customHeight="1" x14ac:dyDescent="0.25"/>
    <row r="21" ht="18" customHeight="1" x14ac:dyDescent="0.25"/>
    <row r="22" ht="18" customHeight="1" x14ac:dyDescent="0.25"/>
    <row r="23" ht="18" customHeight="1" x14ac:dyDescent="0.25"/>
    <row r="24" ht="8" customHeight="1" x14ac:dyDescent="0.25"/>
    <row r="25" ht="6" customHeight="1" x14ac:dyDescent="0.25"/>
    <row r="26" ht="20" customHeight="1" spans="1:8" x14ac:dyDescent="0.25">
      <c r="A26" s="8" t="s">
        <v>11</v>
      </c>
      <c r="B26" s="8"/>
      <c r="C26" s="8"/>
      <c r="D26" s="8"/>
      <c r="E26" s="8"/>
      <c r="F26" s="8"/>
      <c r="G26" s="8"/>
      <c r="H26" s="8"/>
    </row>
    <row r="27" ht="20" customHeight="1" spans="1:8" x14ac:dyDescent="0.25">
      <c r="A27" s="9" t="s">
        <v>12</v>
      </c>
      <c r="B27" s="9"/>
      <c r="C27" s="9"/>
      <c r="D27" s="9"/>
      <c r="E27" s="9"/>
      <c r="F27" s="9"/>
      <c r="G27" s="9"/>
      <c r="H27" s="9"/>
    </row>
  </sheetData>
  <sheetProtection sheet="1"/>
  <mergeCells count="13">
    <mergeCell ref="A1:H1"/>
    <mergeCell ref="A2:H2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A26:H26"/>
    <mergeCell ref="A27:H27"/>
  </mergeCells>
  <hyperlinks>
    <hyperlink ref="A27" r:id="rId1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  <drawing r:id="rIdDrawing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9A7B4F"/>
    <pageSetUpPr fitToPage="1"/>
  </sheetPr>
  <dimension ref="A1:B23"/>
  <sheetViews>
    <sheetView workbookViewId="0" showGridLines="0" zoomScale="125"/>
  </sheetViews>
  <sheetFormatPr defaultRowHeight="15" outlineLevelRow="0" outlineLevelCol="0" x14ac:dyDescent="55"/>
  <cols>
    <col min="1" max="1" width="3" customWidth="1"/>
    <col min="2" max="2" width="80" customWidth="1"/>
    <col min="8" max="8" width="20" customWidth="1"/>
  </cols>
  <sheetData>
    <row r="1" ht="48" customHeight="1" spans="2:2" x14ac:dyDescent="0.25">
      <c r="B1" s="21" t="s">
        <v>35</v>
      </c>
    </row>
    <row r="2" ht="20" customHeight="1" spans="2:2" x14ac:dyDescent="0.25">
      <c r="B2" s="22" t="s">
        <v>36</v>
      </c>
    </row>
    <row r="3" ht="16" customHeight="1" x14ac:dyDescent="0.25"/>
    <row r="4" ht="28" customHeight="1" spans="2:2" x14ac:dyDescent="0.25">
      <c r="B4" s="23" t="s">
        <v>37</v>
      </c>
    </row>
    <row r="5" ht="24" customHeight="1" spans="2:2" x14ac:dyDescent="0.25">
      <c r="B5" s="24" t="s">
        <v>38</v>
      </c>
    </row>
    <row r="6" ht="24" customHeight="1" spans="2:2" x14ac:dyDescent="0.25">
      <c r="B6" s="24" t="s">
        <v>39</v>
      </c>
    </row>
    <row r="7" ht="24" customHeight="1" spans="2:2" x14ac:dyDescent="0.25">
      <c r="B7" s="24" t="s">
        <v>40</v>
      </c>
    </row>
    <row r="8" ht="24" customHeight="1" spans="2:2" x14ac:dyDescent="0.25">
      <c r="B8" s="24" t="s">
        <v>41</v>
      </c>
    </row>
    <row r="9" ht="12" customHeight="1" x14ac:dyDescent="0.25"/>
    <row r="10" ht="28" customHeight="1" spans="2:2" x14ac:dyDescent="0.25">
      <c r="B10" s="23" t="s">
        <v>42</v>
      </c>
    </row>
    <row r="11" ht="24" customHeight="1" spans="2:2" x14ac:dyDescent="0.25">
      <c r="B11" s="24" t="s">
        <v>43</v>
      </c>
    </row>
    <row r="12" ht="24" customHeight="1" spans="2:2" x14ac:dyDescent="0.25">
      <c r="B12" s="24" t="s">
        <v>44</v>
      </c>
    </row>
    <row r="13" ht="24" customHeight="1" spans="2:2" x14ac:dyDescent="0.25">
      <c r="B13" s="24" t="s">
        <v>45</v>
      </c>
    </row>
    <row r="14" ht="24" customHeight="1" spans="2:2" x14ac:dyDescent="0.25">
      <c r="B14" s="24" t="s">
        <v>46</v>
      </c>
    </row>
    <row r="15" ht="24" customHeight="1" spans="2:2" x14ac:dyDescent="0.25">
      <c r="B15" s="24" t="s">
        <v>47</v>
      </c>
    </row>
    <row r="16" ht="12" customHeight="1" x14ac:dyDescent="0.25"/>
    <row r="17" ht="28" customHeight="1" spans="2:2" x14ac:dyDescent="0.25">
      <c r="B17" s="23" t="s">
        <v>48</v>
      </c>
    </row>
    <row r="18" ht="24" customHeight="1" spans="2:2" x14ac:dyDescent="0.25">
      <c r="B18" s="24" t="s">
        <v>49</v>
      </c>
    </row>
    <row r="19" ht="24" customHeight="1" spans="2:2" x14ac:dyDescent="0.25">
      <c r="B19" s="24" t="s">
        <v>50</v>
      </c>
    </row>
    <row r="20" ht="12" customHeight="1" x14ac:dyDescent="0.25"/>
    <row r="21" ht="6" customHeight="1" x14ac:dyDescent="0.25"/>
    <row r="22" ht="20" customHeight="1" spans="1:2" x14ac:dyDescent="0.25">
      <c r="A22" s="25" t="s">
        <v>11</v>
      </c>
      <c r="B22" s="25"/>
    </row>
    <row r="23" ht="20" customHeight="1" spans="1:2" x14ac:dyDescent="0.25">
      <c r="A23" s="26" t="s">
        <v>12</v>
      </c>
      <c r="B23" s="26"/>
    </row>
  </sheetData>
  <mergeCells count="2">
    <mergeCell ref="A22:B22"/>
    <mergeCell ref="A23:B23"/>
  </mergeCells>
  <hyperlinks>
    <hyperlink ref="A23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xl/worksheets/sheet4.xml><?xml version="1.0" encoding="utf-8"?>
<worksheet xmlns="http://schemas.openxmlformats.org/spreadsheetml/2006/main">
  <sheetData>
    <row r="1">
      <c r="A1" t="inlineStr">
        <is>
          <t>Short-Term vs. Long-Term Gains</t>
        </is>
      </c>
      <c r="B1" t="inlineStr">
        <is>
          <t>Capital Gains</t>
        </is>
      </c>
    </row>
    <row r="2">
      <c r="A2" t="inlineStr">
        <is>
          <t>Short-Term</t>
        </is>
      </c>
      <c r="B2">
        <v>4034</v>
      </c>
    </row>
    <row r="3">
      <c r="A3" t="inlineStr">
        <is>
          <t>Long-Term</t>
        </is>
      </c>
      <c r="B3">
        <v>11678</v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Tax Lots</vt:lpstr>
      <vt:lpstr>How to Use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FinancialAha.com</dc:creator>
  <dc:title>Capital Gains Calculator</dc:title>
  <dc:subject>Financial Template</dc:subject>
  <dc:description>Free Capital Gains Calculator template by FinancialAha.com</dc:description>
  <cp:keywords>finance, template, spreadsheet, FinancialAha</cp:keywords>
  <cp:category>Finance</cp:category>
  <cp:lastModifiedBy>Unknown</cp:lastModifiedBy>
  <cp:lastPrinted>2026-04-01T17:59:57Z</cp:lastPrinted>
  <dcterms:created xsi:type="dcterms:W3CDTF">2026-04-01T17:59:57Z</dcterms:created>
  <dcterms:modified xsi:type="dcterms:W3CDTF">2026-04-01T17:59:57Z</dcterms:modified>
</cp:coreProperties>
</file>