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Setup" state="visible" r:id="rId5"/>
    <sheet sheetId="3" name="Comparis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<sst xmlns="http://schemas.openxmlformats.org/spreadsheetml/2006/main" count="107" uniqueCount="101">
  <si>
    <t>Balance Transfer Calculator</t>
  </si>
  <si>
    <t>Compare keeping your current card vs. doing a balance transfer</t>
  </si>
  <si>
    <t>by FinancialAha.com</t>
  </si>
  <si>
    <t>COST IF YOU STAY</t>
  </si>
  <si>
    <t>COST WITH TRANSFER</t>
  </si>
  <si>
    <t>YOUR SAVINGS</t>
  </si>
  <si>
    <t>total interest at current APR</t>
  </si>
  <si>
    <t>fee + interest with transfer</t>
  </si>
  <si>
    <t>by doing the transfer</t>
  </si>
  <si>
    <t>BREAK-EVEN MONTH</t>
  </si>
  <si>
    <t>TRANSFER FEE</t>
  </si>
  <si>
    <t>PAYOFF MONTH (TRANSFER)</t>
  </si>
  <si>
    <t>when transfer starts saving you money</t>
  </si>
  <si>
    <t>3% of balance</t>
  </si>
  <si>
    <t>months to pay off with transfer</t>
  </si>
  <si>
    <t>BALANCE COMPARISON OVER TIME</t>
  </si>
  <si>
    <t>COST BREAKDOWN</t>
  </si>
  <si>
    <t/>
  </si>
  <si>
    <t>Stay</t>
  </si>
  <si>
    <t>Transfer</t>
  </si>
  <si>
    <t>Transfer Fee</t>
  </si>
  <si>
    <t>Total Interest</t>
  </si>
  <si>
    <t>Total Cost (Fee + Interest)</t>
  </si>
  <si>
    <t>Payoff Month</t>
  </si>
  <si>
    <t>The balance transfer could save you $2,481 in interest over 36 months.</t>
  </si>
  <si>
    <t>Created with FinancialAha.com - Free financial tools and templates</t>
  </si>
  <si>
    <t>Get a premium spreadsheet from FinancialAha.com</t>
  </si>
  <si>
    <t>Start</t>
  </si>
  <si>
    <t>Mo 3</t>
  </si>
  <si>
    <t>Mo 6</t>
  </si>
  <si>
    <t>Mo 9</t>
  </si>
  <si>
    <t>Mo 12</t>
  </si>
  <si>
    <t>Mo 15</t>
  </si>
  <si>
    <t>Mo 18</t>
  </si>
  <si>
    <t>Mo 21</t>
  </si>
  <si>
    <t>Mo 24</t>
  </si>
  <si>
    <t>Mo 27</t>
  </si>
  <si>
    <t>Mo 30</t>
  </si>
  <si>
    <t>Mo 33</t>
  </si>
  <si>
    <t>Mo 36</t>
  </si>
  <si>
    <t>Stay (Current Card)</t>
  </si>
  <si>
    <t>Balance Transfer</t>
  </si>
  <si>
    <t>Balance Transfer Setup</t>
  </si>
  <si>
    <t>Enter your current card details and the balance transfer offer in the yellow cells.</t>
  </si>
  <si>
    <t>CURRENT CARD</t>
  </si>
  <si>
    <t>Current Balance:</t>
  </si>
  <si>
    <t>Current APR:</t>
  </si>
  <si>
    <t>Monthly Payment:</t>
  </si>
  <si>
    <t>BALANCE TRANSFER OFFER</t>
  </si>
  <si>
    <t>Transfer Fee (%):</t>
  </si>
  <si>
    <t>Typically 3-5%</t>
  </si>
  <si>
    <t>Promo APR:</t>
  </si>
  <si>
    <t>Often 0% for intro period</t>
  </si>
  <si>
    <t>Promo Period (months):</t>
  </si>
  <si>
    <t>Post-Promo APR:</t>
  </si>
  <si>
    <t>Rate after promo period ends</t>
  </si>
  <si>
    <t>QUICK SUMMARY</t>
  </si>
  <si>
    <t>Transfer Fee Amount:</t>
  </si>
  <si>
    <t>Starting Balance (with fee):</t>
  </si>
  <si>
    <t>Monthly Interest Saved (Promo):</t>
  </si>
  <si>
    <t>Tip: A balance transfer makes sense when the fee is less than the interest you would otherwise pay during the promo period.</t>
  </si>
  <si>
    <t>36-Month Comparison Schedule</t>
  </si>
  <si>
    <t>Side-by-side comparison: keep current card vs. balance transfer</t>
  </si>
  <si>
    <t>Month</t>
  </si>
  <si>
    <t>Stay Balance</t>
  </si>
  <si>
    <t>Stay Interest</t>
  </si>
  <si>
    <t>Stay Cumul. Interest</t>
  </si>
  <si>
    <t>Transfer Balance</t>
  </si>
  <si>
    <t>Transfer Interest</t>
  </si>
  <si>
    <t>Transfer Cumul. Cost</t>
  </si>
  <si>
    <t>How to Use This Template</t>
  </si>
  <si>
    <t>A quick guide to the Balance Transfer Calculator.</t>
  </si>
  <si>
    <t>GETTING STARTED</t>
  </si>
  <si>
    <t>1. Go to the "Setup" sheet</t>
  </si>
  <si>
    <t>2. Enter your current card details: balance, APR, and monthly payment</t>
  </si>
  <si>
    <t>3. Enter the balance transfer offer: fee percentage, promo APR, promo period, and post-promo APR</t>
  </si>
  <si>
    <t>4. The Dashboard and Comparison Schedule will update automatically</t>
  </si>
  <si>
    <t>WHAT IS A BALANCE TRANSFER?</t>
  </si>
  <si>
    <t>A balance transfer moves debt from one credit card to another, usually with a lower interest rate.</t>
  </si>
  <si>
    <t>Many cards offer a 0% introductory APR for 12-21 months.</t>
  </si>
  <si>
    <t>There is usually a one-time transfer fee (typically 3-5% of the balance).</t>
  </si>
  <si>
    <t>After the promo period ends, the regular APR applies to any remaining balance.</t>
  </si>
  <si>
    <t>UNDERSTANDING THE DASHBOARD</t>
  </si>
  <si>
    <t>Cost If You Stay: Total interest you would pay keeping your current card.</t>
  </si>
  <si>
    <t>Cost With Transfer: Transfer fee plus any interest on the new card.</t>
  </si>
  <si>
    <t>Your Savings: The difference - how much you save by transferring.</t>
  </si>
  <si>
    <t>Break-Even Month: When the transfer starts paying for itself (fee recovered through interest savings).</t>
  </si>
  <si>
    <t>The chart shows how both balances decrease over 36 months.</t>
  </si>
  <si>
    <t>WHEN A TRANSFER MAKES SENSE</t>
  </si>
  <si>
    <t>When the transfer fee is less than the interest you would pay during the promo period.</t>
  </si>
  <si>
    <t>When you can pay off most or all of the balance before the promo period ends.</t>
  </si>
  <si>
    <t>When the post-promo APR is not significantly higher than your current rate.</t>
  </si>
  <si>
    <t>When you will not run up new charges on the old card.</t>
  </si>
  <si>
    <t>TIPS</t>
  </si>
  <si>
    <t>Try to pay off the entire balance before the promo period ends.</t>
  </si>
  <si>
    <t>Set your monthly payment to: (Balance + Fee) / Promo Months to aim for full payoff.</t>
  </si>
  <si>
    <t>Some cards charge the transfer fee as a flat amount - adjust the fee percentage accordingly.</t>
  </si>
  <si>
    <t>Watch out for deferred interest - some offers charge all accrued interest if not fully paid by promo end.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</si>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</sst>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 &quot;months&quot;"/>
    <numFmt numFmtId="166" formatCode="$#,##0.00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B91C1C"/>
      <sz val="20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b/>
      <color rgb="047857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  <fill>
      <patternFill patternType="solid">
        <fgColor rgb="FFFCF4"/>
      </patternFill>
    </fill>
    <fill>
      <patternFill patternType="solid">
        <fgColor rgb="F7F0E4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3" fontId="6" fillId="0" borderId="2" xfId="0" applyNumberFormat="1" applyFont="1" applyBorder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indent="1"/>
    </xf>
    <xf numFmtId="164" fontId="11" fillId="0" borderId="5" xfId="0" applyNumberFormat="1" applyFont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vertical="center" indent="1"/>
    </xf>
    <xf numFmtId="164" fontId="11" fillId="3" borderId="5" xfId="0" applyNumberFormat="1" applyFont="1" applyFill="1" applyBorder="1" applyAlignment="1" applyProtection="1">
      <alignment horizontal="right" vertical="center"/>
    </xf>
    <xf numFmtId="3" fontId="11" fillId="3" borderId="5" xfId="0" applyNumberFormat="1" applyFont="1" applyFill="1" applyBorder="1" applyAlignment="1" applyProtection="1">
      <alignment horizontal="right" vertical="center"/>
    </xf>
    <xf numFmtId="0" fontId="12" fillId="4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wrapText="1" indent="1"/>
    </xf>
    <xf numFmtId="0" fontId="18" fillId="0" borderId="0" xfId="0" applyFont="1" applyAlignment="1" applyProtection="1">
      <alignment horizontal="left" vertical="center" indent="1"/>
    </xf>
    <xf numFmtId="164" fontId="11" fillId="5" borderId="7" xfId="0" applyNumberFormat="1" applyFont="1" applyFill="1" applyBorder="1" applyAlignment="1" applyProtection="1">
      <alignment horizontal="right" vertical="center"/>
      <protection locked="0"/>
    </xf>
    <xf numFmtId="10" fontId="11" fillId="5" borderId="7" xfId="0" applyNumberFormat="1" applyFont="1" applyFill="1" applyBorder="1" applyAlignment="1" applyProtection="1">
      <alignment horizontal="right" vertical="center"/>
      <protection locked="0"/>
    </xf>
    <xf numFmtId="3" fontId="11" fillId="5" borderId="7" xfId="0" applyNumberFormat="1" applyFont="1" applyFill="1" applyBorder="1" applyAlignment="1" applyProtection="1">
      <alignment horizontal="right" vertical="center"/>
      <protection locked="0"/>
    </xf>
    <xf numFmtId="166" fontId="12" fillId="4" borderId="6" xfId="0" applyNumberFormat="1" applyFont="1" applyFill="1" applyBorder="1" applyAlignment="1" applyProtection="1">
      <alignment horizontal="right" vertical="center"/>
    </xf>
    <xf numFmtId="0" fontId="17" fillId="6" borderId="6" xfId="0" applyFont="1" applyFill="1" applyBorder="1" applyAlignment="1" applyProtection="1">
      <alignment horizontal="center" vertical="center" wrapText="1"/>
    </xf>
    <xf numFmtId="166" fontId="11" fillId="0" borderId="5" xfId="0" applyNumberFormat="1" applyFont="1" applyBorder="1" applyAlignment="1" applyProtection="1">
      <alignment horizontal="right" vertical="center"/>
    </xf>
    <xf numFmtId="166" fontId="11" fillId="3" borderId="5" xfId="0" applyNumberFormat="1" applyFont="1" applyFill="1" applyBorder="1" applyAlignment="1" applyProtection="1">
      <alignment horizontal="right" vertical="center"/>
    </xf>
    <xf numFmtId="164" fontId="19" fillId="0" borderId="5" xfId="0" applyNumberFormat="1" applyFont="1" applyBorder="1" applyAlignment="1" applyProtection="1">
      <alignment horizontal="right"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Balance Comparison: Stay vs Transfer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Dashboard!$B$106</c:f>
              <c:strCache>
                <c:ptCount val="1"/>
                <c:pt idx="0">
                  <c:v>Stay (Current Card)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Dashboard!$C$105:$O$105</c:f>
              <c:strCache>
                <c:ptCount val="13"/>
                <c:pt idx="0">
                  <c:v>Start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  <c:pt idx="9">
                  <c:v>Mo 27</c:v>
                </c:pt>
                <c:pt idx="10">
                  <c:v>Mo 30</c:v>
                </c:pt>
                <c:pt idx="11">
                  <c:v>Mo 33</c:v>
                </c:pt>
                <c:pt idx="12">
                  <c:v>Mo 36</c:v>
                </c:pt>
              </c:strCache>
            </c:strRef>
          </c:cat>
          <c:val>
            <c:numRef>
              <c:f>Dashboard!$C$106:$O$106</c:f>
              <c:numCache>
                <c:formatCode>$#,##0</c:formatCode>
                <c:ptCount val="13"/>
                <c:pt idx="0">
                  <c:v>8000</c:v>
                </c:pt>
                <c:pt idx="1">
                  <c:v>7532</c:v>
                </c:pt>
                <c:pt idx="2">
                  <c:v>7037</c:v>
                </c:pt>
                <c:pt idx="3">
                  <c:v>6514</c:v>
                </c:pt>
                <c:pt idx="4">
                  <c:v>5963</c:v>
                </c:pt>
                <c:pt idx="5">
                  <c:v>5380</c:v>
                </c:pt>
                <c:pt idx="6">
                  <c:v>4765</c:v>
                </c:pt>
                <c:pt idx="7">
                  <c:v>4115</c:v>
                </c:pt>
                <c:pt idx="8">
                  <c:v>3429</c:v>
                </c:pt>
                <c:pt idx="9">
                  <c:v>2704</c:v>
                </c:pt>
                <c:pt idx="10">
                  <c:v>1939</c:v>
                </c:pt>
                <c:pt idx="11">
                  <c:v>1131</c:v>
                </c:pt>
                <c:pt idx="12">
                  <c:v>278</c:v>
                </c:pt>
              </c:numCache>
            </c:numRef>
          </c:val>
        </c:ser>
        <c:ser>
          <c:idx val="1"/>
          <c:order val="1"/>
          <c:tx>
            <c:strRef>
              <c:f>Dashboard!$B$107</c:f>
              <c:strCache>
                <c:ptCount val="1"/>
                <c:pt idx="0">
                  <c:v>Balance Transfer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Dashboard!$C$105:$O$105</c:f>
              <c:strCache>
                <c:ptCount val="13"/>
                <c:pt idx="0">
                  <c:v>Start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  <c:pt idx="9">
                  <c:v>Mo 27</c:v>
                </c:pt>
                <c:pt idx="10">
                  <c:v>Mo 30</c:v>
                </c:pt>
                <c:pt idx="11">
                  <c:v>Mo 33</c:v>
                </c:pt>
                <c:pt idx="12">
                  <c:v>Mo 36</c:v>
                </c:pt>
              </c:strCache>
            </c:strRef>
          </c:cat>
          <c:val>
            <c:numRef>
              <c:f>Dashboard!$C$107:$O$107</c:f>
              <c:numCache>
                <c:formatCode>$#,##0</c:formatCode>
                <c:ptCount val="13"/>
                <c:pt idx="0">
                  <c:v>8240</c:v>
                </c:pt>
                <c:pt idx="1">
                  <c:v>7340</c:v>
                </c:pt>
                <c:pt idx="2">
                  <c:v>6440</c:v>
                </c:pt>
                <c:pt idx="3">
                  <c:v>5540</c:v>
                </c:pt>
                <c:pt idx="4">
                  <c:v>4640</c:v>
                </c:pt>
                <c:pt idx="5">
                  <c:v>3740</c:v>
                </c:pt>
                <c:pt idx="6">
                  <c:v>2840</c:v>
                </c:pt>
                <c:pt idx="7">
                  <c:v>2102</c:v>
                </c:pt>
                <c:pt idx="8">
                  <c:v>1318</c:v>
                </c:pt>
                <c:pt idx="9">
                  <c:v>483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O107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B100</f>
        <v>3078</v>
      </c>
      <c r="C5" s="5"/>
      <c r="E5" s="6">
        <f>C100</f>
        <v>597</v>
      </c>
      <c r="F5" s="6"/>
      <c r="H5" s="7">
        <f>D100</f>
        <v>2481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E100</f>
        <v>2</v>
      </c>
      <c r="C9" s="9"/>
      <c r="E9" s="6">
        <f>F100</f>
        <v>240</v>
      </c>
      <c r="F9" s="6"/>
      <c r="H9" s="10">
        <f>G100</f>
        <v>29</v>
      </c>
      <c r="I9" s="10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16</v>
      </c>
      <c r="C29" s="12"/>
      <c r="D29" s="12"/>
      <c r="E29" s="12"/>
      <c r="F29" s="12"/>
      <c r="G29" s="12"/>
      <c r="H29" s="12"/>
      <c r="I29" s="12"/>
    </row>
    <row r="30" ht="32" customHeight="1" spans="3:8" x14ac:dyDescent="0.25">
      <c r="C30" s="13" t="s">
        <v>17</v>
      </c>
      <c r="D30" s="13"/>
      <c r="E30" s="14" t="s">
        <v>18</v>
      </c>
      <c r="F30" s="14"/>
      <c r="G30" s="14" t="s">
        <v>19</v>
      </c>
      <c r="H30" s="14"/>
    </row>
    <row r="31" ht="26" customHeight="1" spans="3:8" x14ac:dyDescent="0.25">
      <c r="C31" s="15" t="s">
        <v>20</v>
      </c>
      <c r="D31" s="15"/>
      <c r="E31" s="16">
        <v>0</v>
      </c>
      <c r="F31" s="16"/>
      <c r="G31" s="16">
        <v>240</v>
      </c>
      <c r="H31" s="16"/>
    </row>
    <row r="32" ht="26" customHeight="1" spans="3:8" x14ac:dyDescent="0.25">
      <c r="C32" s="17" t="s">
        <v>21</v>
      </c>
      <c r="D32" s="17"/>
      <c r="E32" s="18">
        <v>3078</v>
      </c>
      <c r="F32" s="18"/>
      <c r="G32" s="18">
        <v>357</v>
      </c>
      <c r="H32" s="18"/>
    </row>
    <row r="33" ht="26" customHeight="1" spans="3:8" x14ac:dyDescent="0.25">
      <c r="C33" s="15" t="s">
        <v>22</v>
      </c>
      <c r="D33" s="15"/>
      <c r="E33" s="16">
        <v>3078</v>
      </c>
      <c r="F33" s="16"/>
      <c r="G33" s="16">
        <v>597</v>
      </c>
      <c r="H33" s="16"/>
    </row>
    <row r="34" ht="26" customHeight="1" spans="3:8" x14ac:dyDescent="0.25">
      <c r="C34" s="17" t="s">
        <v>23</v>
      </c>
      <c r="D34" s="17"/>
      <c r="E34" s="19">
        <v>36</v>
      </c>
      <c r="F34" s="19"/>
      <c r="G34" s="19">
        <v>29</v>
      </c>
      <c r="H34" s="19"/>
    </row>
    <row r="35" ht="6" customHeight="1" x14ac:dyDescent="0.25"/>
    <row r="36" ht="32" customHeight="1" spans="3:8" x14ac:dyDescent="0.25">
      <c r="C36" s="20" t="s">
        <v>24</v>
      </c>
      <c r="D36" s="20"/>
      <c r="E36" s="20"/>
      <c r="F36" s="20"/>
      <c r="G36" s="20"/>
      <c r="H36" s="20"/>
    </row>
    <row r="37" ht="14" customHeight="1" x14ac:dyDescent="0.25"/>
    <row r="38" ht="6" customHeight="1" x14ac:dyDescent="0.25"/>
    <row r="39" ht="20" customHeight="1" spans="1:9" x14ac:dyDescent="0.25">
      <c r="A39" s="21" t="s">
        <v>25</v>
      </c>
      <c r="B39" s="21"/>
      <c r="C39" s="21"/>
      <c r="D39" s="21"/>
      <c r="E39" s="21"/>
      <c r="F39" s="21"/>
      <c r="G39" s="21"/>
      <c r="H39" s="21"/>
      <c r="I39" s="21"/>
    </row>
    <row r="40" ht="20" customHeight="1" spans="1:9" x14ac:dyDescent="0.25">
      <c r="A40" s="22" t="s">
        <v>26</v>
      </c>
      <c r="B40" s="22"/>
      <c r="C40" s="22"/>
      <c r="D40" s="22"/>
      <c r="E40" s="22"/>
      <c r="F40" s="22"/>
      <c r="G40" s="22"/>
      <c r="H40" s="22"/>
      <c r="I40" s="22"/>
    </row>
    <row r="100" ht="1" customHeight="1" spans="2:7" x14ac:dyDescent="0.25">
      <c r="B100" s="23">
        <f>SUM('Comparison Schedule'!C4:C39)</f>
        <v>3078</v>
      </c>
      <c r="C100" s="23">
        <f>'Setup'!B5*'Setup'!B10+SUM('Comparison Schedule'!F4:F39)</f>
        <v>597</v>
      </c>
      <c r="D100" s="23">
        <f>B100-C100</f>
        <v>2481</v>
      </c>
      <c r="E100" s="23">
        <f>IFERROR(MATCH(1,('Comparison Schedule'!D4:D39)&gt;('Comparison Schedule'!G4:G39),0),0)</f>
        <v>2</v>
      </c>
      <c r="F100" s="23">
        <f>ROUND('Setup'!B5*'Setup'!B10,0)</f>
        <v>240</v>
      </c>
      <c r="G100" s="23">
        <f>COUNTIF('Comparison Schedule'!G4:G39,"&gt;0")</f>
        <v>29</v>
      </c>
    </row>
    <row r="105" ht="1" customHeight="1" spans="3:15" x14ac:dyDescent="0.25">
      <c r="C105" s="23" t="s">
        <v>27</v>
      </c>
      <c r="D105" s="23" t="s">
        <v>28</v>
      </c>
      <c r="E105" s="23" t="s">
        <v>29</v>
      </c>
      <c r="F105" s="23" t="s">
        <v>30</v>
      </c>
      <c r="G105" s="23" t="s">
        <v>31</v>
      </c>
      <c r="H105" s="23" t="s">
        <v>32</v>
      </c>
      <c r="I105" s="23" t="s">
        <v>33</v>
      </c>
      <c r="J105" s="23" t="s">
        <v>34</v>
      </c>
      <c r="K105" s="23" t="s">
        <v>35</v>
      </c>
      <c r="L105" s="23" t="s">
        <v>36</v>
      </c>
      <c r="M105" s="23" t="s">
        <v>37</v>
      </c>
      <c r="N105" s="23" t="s">
        <v>38</v>
      </c>
      <c r="O105" s="23" t="s">
        <v>39</v>
      </c>
    </row>
    <row r="106" ht="1" customHeight="1" spans="2:15" x14ac:dyDescent="0.25">
      <c r="B106" s="23" t="s">
        <v>40</v>
      </c>
      <c r="C106" s="23">
        <v>8000</v>
      </c>
      <c r="D106" s="23">
        <v>7532</v>
      </c>
      <c r="E106" s="23">
        <v>7037</v>
      </c>
      <c r="F106" s="23">
        <v>6514</v>
      </c>
      <c r="G106" s="23">
        <v>5963</v>
      </c>
      <c r="H106" s="23">
        <v>5380</v>
      </c>
      <c r="I106" s="23">
        <v>4765</v>
      </c>
      <c r="J106" s="23">
        <v>4115</v>
      </c>
      <c r="K106" s="23">
        <v>3429</v>
      </c>
      <c r="L106" s="23">
        <v>2704</v>
      </c>
      <c r="M106" s="23">
        <v>1939</v>
      </c>
      <c r="N106" s="23">
        <v>1131</v>
      </c>
      <c r="O106" s="23">
        <v>278</v>
      </c>
    </row>
    <row r="107" ht="1" customHeight="1" spans="2:15" x14ac:dyDescent="0.25">
      <c r="B107" s="23" t="s">
        <v>41</v>
      </c>
      <c r="C107" s="23">
        <v>8240</v>
      </c>
      <c r="D107" s="23">
        <v>7340</v>
      </c>
      <c r="E107" s="23">
        <v>6440</v>
      </c>
      <c r="F107" s="23">
        <v>5540</v>
      </c>
      <c r="G107" s="23">
        <v>4640</v>
      </c>
      <c r="H107" s="23">
        <v>3740</v>
      </c>
      <c r="I107" s="23">
        <v>2840</v>
      </c>
      <c r="J107" s="23">
        <v>2102</v>
      </c>
      <c r="K107" s="23">
        <v>1318</v>
      </c>
      <c r="L107" s="23">
        <v>483</v>
      </c>
      <c r="M107" s="23">
        <v>0</v>
      </c>
      <c r="N107" s="23">
        <v>0</v>
      </c>
      <c r="O107" s="23">
        <v>0</v>
      </c>
    </row>
  </sheetData>
  <sheetProtection sheet="1"/>
  <mergeCells count="39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6:H36"/>
    <mergeCell ref="A39:I39"/>
    <mergeCell ref="A40:I40"/>
  </mergeCells>
  <hyperlinks>
    <hyperlink ref="G2" r:id="rId1"/>
    <hyperlink ref="A40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4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16" customWidth="1"/>
    <col min="3" max="3" width="30" customWidth="1"/>
    <col min="4" max="4" width="16" customWidth="1"/>
  </cols>
  <sheetData>
    <row r="1" ht="48" customHeight="1" spans="1:4" x14ac:dyDescent="0.25">
      <c r="A1" s="24" t="s">
        <v>42</v>
      </c>
      <c r="B1" s="24"/>
      <c r="C1" s="24"/>
      <c r="D1" s="24"/>
    </row>
    <row r="2" ht="24" customHeight="1" spans="1:4" x14ac:dyDescent="0.25">
      <c r="A2" s="25" t="s">
        <v>43</v>
      </c>
      <c r="B2" s="25"/>
      <c r="C2" s="25"/>
      <c r="D2" s="25"/>
    </row>
    <row r="3" ht="14" customHeight="1" x14ac:dyDescent="0.25"/>
    <row r="4" ht="28" customHeight="1" spans="1:4" x14ac:dyDescent="0.25">
      <c r="A4" s="11" t="s">
        <v>44</v>
      </c>
      <c r="B4" s="12"/>
      <c r="C4" s="12"/>
      <c r="D4" s="12"/>
    </row>
    <row r="5" ht="26" customHeight="1" spans="1:2" x14ac:dyDescent="0.25">
      <c r="A5" s="26" t="s">
        <v>45</v>
      </c>
      <c r="B5" s="27">
        <v>8000</v>
      </c>
    </row>
    <row r="6" ht="26" customHeight="1" spans="1:2" x14ac:dyDescent="0.25">
      <c r="A6" s="26" t="s">
        <v>46</v>
      </c>
      <c r="B6" s="28">
        <v>0.22</v>
      </c>
    </row>
    <row r="7" ht="26" customHeight="1" spans="1:2" x14ac:dyDescent="0.25">
      <c r="A7" s="26" t="s">
        <v>47</v>
      </c>
      <c r="B7" s="27">
        <v>300</v>
      </c>
    </row>
    <row r="8" ht="14" customHeight="1" x14ac:dyDescent="0.25"/>
    <row r="9" ht="28" customHeight="1" spans="1:4" x14ac:dyDescent="0.25">
      <c r="A9" s="11" t="s">
        <v>48</v>
      </c>
      <c r="B9" s="12"/>
      <c r="C9" s="12"/>
      <c r="D9" s="12"/>
    </row>
    <row r="10" ht="26" customHeight="1" spans="1:3" x14ac:dyDescent="0.25">
      <c r="A10" s="26" t="s">
        <v>49</v>
      </c>
      <c r="B10" s="28">
        <v>0.03</v>
      </c>
      <c r="C10" s="25" t="s">
        <v>50</v>
      </c>
    </row>
    <row r="11" ht="26" customHeight="1" spans="1:3" x14ac:dyDescent="0.25">
      <c r="A11" s="26" t="s">
        <v>51</v>
      </c>
      <c r="B11" s="28">
        <v>0</v>
      </c>
      <c r="C11" s="25" t="s">
        <v>52</v>
      </c>
    </row>
    <row r="12" ht="26" customHeight="1" spans="1:2" x14ac:dyDescent="0.25">
      <c r="A12" s="26" t="s">
        <v>53</v>
      </c>
      <c r="B12" s="29">
        <v>18</v>
      </c>
    </row>
    <row r="13" ht="26" customHeight="1" spans="1:3" x14ac:dyDescent="0.25">
      <c r="A13" s="26" t="s">
        <v>54</v>
      </c>
      <c r="B13" s="28">
        <v>0.2499</v>
      </c>
      <c r="C13" s="25" t="s">
        <v>55</v>
      </c>
    </row>
    <row r="14" ht="14" customHeight="1" x14ac:dyDescent="0.25"/>
    <row r="15" ht="28" customHeight="1" spans="1:4" x14ac:dyDescent="0.25">
      <c r="A15" s="11" t="s">
        <v>56</v>
      </c>
      <c r="B15" s="12"/>
      <c r="C15" s="12"/>
      <c r="D15" s="12"/>
    </row>
    <row r="16" ht="26" customHeight="1" spans="1:2" x14ac:dyDescent="0.25">
      <c r="A16" s="26" t="s">
        <v>57</v>
      </c>
      <c r="B16" s="30">
        <f>ROUND(B5*B10,2)</f>
        <v>240</v>
      </c>
    </row>
    <row r="17" ht="26" customHeight="1" spans="1:2" x14ac:dyDescent="0.25">
      <c r="A17" s="26" t="s">
        <v>58</v>
      </c>
      <c r="B17" s="30">
        <f>B5+ROUND(B5*B10,2)</f>
        <v>8240</v>
      </c>
    </row>
    <row r="18" ht="26" customHeight="1" spans="1:2" x14ac:dyDescent="0.25">
      <c r="A18" s="26" t="s">
        <v>59</v>
      </c>
      <c r="B18" s="30">
        <f>ROUND(B5*(B6-B11)/12,2)</f>
        <v>146.67</v>
      </c>
    </row>
    <row r="19" ht="14" customHeight="1" x14ac:dyDescent="0.25"/>
    <row r="20" ht="32" customHeight="1" spans="1:4" x14ac:dyDescent="0.25">
      <c r="A20" s="31" t="s">
        <v>60</v>
      </c>
      <c r="B20" s="31"/>
      <c r="C20" s="31"/>
      <c r="D20" s="31"/>
    </row>
    <row r="21" ht="14" customHeight="1" x14ac:dyDescent="0.25"/>
    <row r="22" ht="6" customHeight="1" x14ac:dyDescent="0.25"/>
    <row r="23" ht="20" customHeight="1" spans="1:4" x14ac:dyDescent="0.25">
      <c r="A23" s="21" t="s">
        <v>25</v>
      </c>
      <c r="B23" s="21"/>
      <c r="C23" s="21"/>
      <c r="D23" s="21"/>
    </row>
    <row r="24" ht="20" customHeight="1" spans="1:4" x14ac:dyDescent="0.25">
      <c r="A24" s="22" t="s">
        <v>26</v>
      </c>
      <c r="B24" s="22"/>
      <c r="C24" s="22"/>
      <c r="D24" s="22"/>
    </row>
  </sheetData>
  <sheetProtection sheet="1"/>
  <mergeCells count="5">
    <mergeCell ref="A1:D1"/>
    <mergeCell ref="A2:D2"/>
    <mergeCell ref="A20:D20"/>
    <mergeCell ref="A23:D23"/>
    <mergeCell ref="A24:D24"/>
  </mergeCells>
  <hyperlinks>
    <hyperlink ref="A2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3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10" customWidth="1"/>
    <col min="2" max="3" width="16" customWidth="1"/>
    <col min="4" max="5" width="18" customWidth="1"/>
    <col min="6" max="6" width="16" customWidth="1"/>
    <col min="7" max="7" width="18" customWidth="1"/>
  </cols>
  <sheetData>
    <row r="1" ht="48" customHeight="1" spans="1:7" x14ac:dyDescent="0.25">
      <c r="A1" s="24" t="s">
        <v>61</v>
      </c>
      <c r="B1" s="24"/>
      <c r="C1" s="24"/>
      <c r="D1" s="24"/>
      <c r="E1" s="24"/>
      <c r="F1" s="24"/>
      <c r="G1" s="24"/>
    </row>
    <row r="2" ht="24" customHeight="1" spans="1:7" x14ac:dyDescent="0.25">
      <c r="A2" s="25" t="s">
        <v>62</v>
      </c>
      <c r="B2" s="25"/>
      <c r="C2" s="25"/>
      <c r="D2" s="25"/>
      <c r="E2" s="25"/>
      <c r="F2" s="25"/>
      <c r="G2" s="25"/>
    </row>
    <row r="3" ht="32" customHeight="1" spans="1:7" x14ac:dyDescent="0.25">
      <c r="A3" s="13" t="s">
        <v>63</v>
      </c>
      <c r="B3" s="14" t="s">
        <v>64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</row>
    <row r="4" ht="20" customHeight="1" spans="1:7" x14ac:dyDescent="0.25">
      <c r="A4" s="15">
        <v>1</v>
      </c>
      <c r="B4" s="16">
        <v>7847</v>
      </c>
      <c r="C4" s="32">
        <v>146.67</v>
      </c>
      <c r="D4" s="16">
        <v>147</v>
      </c>
      <c r="E4" s="16">
        <v>7940</v>
      </c>
      <c r="F4" s="32">
        <v>0</v>
      </c>
      <c r="G4" s="16">
        <v>240</v>
      </c>
    </row>
    <row r="5" ht="20" customHeight="1" spans="1:7" x14ac:dyDescent="0.25">
      <c r="A5" s="17">
        <v>2</v>
      </c>
      <c r="B5" s="18">
        <v>7691</v>
      </c>
      <c r="C5" s="33">
        <v>143.86</v>
      </c>
      <c r="D5" s="18">
        <v>291</v>
      </c>
      <c r="E5" s="18">
        <v>7640</v>
      </c>
      <c r="F5" s="33">
        <v>0</v>
      </c>
      <c r="G5" s="18">
        <v>240</v>
      </c>
    </row>
    <row r="6" ht="20" customHeight="1" spans="1:7" x14ac:dyDescent="0.25">
      <c r="A6" s="15">
        <v>3</v>
      </c>
      <c r="B6" s="16">
        <v>7532</v>
      </c>
      <c r="C6" s="32">
        <v>140.99</v>
      </c>
      <c r="D6" s="16">
        <v>432</v>
      </c>
      <c r="E6" s="16">
        <v>7340</v>
      </c>
      <c r="F6" s="32">
        <v>0</v>
      </c>
      <c r="G6" s="16">
        <v>240</v>
      </c>
    </row>
    <row r="7" ht="20" customHeight="1" spans="1:7" x14ac:dyDescent="0.25">
      <c r="A7" s="17">
        <v>4</v>
      </c>
      <c r="B7" s="18">
        <v>7370</v>
      </c>
      <c r="C7" s="33">
        <v>138.08</v>
      </c>
      <c r="D7" s="18">
        <v>570</v>
      </c>
      <c r="E7" s="18">
        <v>7040</v>
      </c>
      <c r="F7" s="33">
        <v>0</v>
      </c>
      <c r="G7" s="18">
        <v>240</v>
      </c>
    </row>
    <row r="8" ht="20" customHeight="1" spans="1:7" x14ac:dyDescent="0.25">
      <c r="A8" s="15">
        <v>5</v>
      </c>
      <c r="B8" s="16">
        <v>7205</v>
      </c>
      <c r="C8" s="32">
        <v>135.11</v>
      </c>
      <c r="D8" s="16">
        <v>705</v>
      </c>
      <c r="E8" s="16">
        <v>6740</v>
      </c>
      <c r="F8" s="32">
        <v>0</v>
      </c>
      <c r="G8" s="16">
        <v>240</v>
      </c>
    </row>
    <row r="9" ht="20" customHeight="1" spans="1:7" x14ac:dyDescent="0.25">
      <c r="A9" s="17">
        <v>6</v>
      </c>
      <c r="B9" s="18">
        <v>7037</v>
      </c>
      <c r="C9" s="33">
        <v>132.09</v>
      </c>
      <c r="D9" s="18">
        <v>837</v>
      </c>
      <c r="E9" s="18">
        <v>6440</v>
      </c>
      <c r="F9" s="33">
        <v>0</v>
      </c>
      <c r="G9" s="18">
        <v>240</v>
      </c>
    </row>
    <row r="10" ht="20" customHeight="1" spans="1:7" x14ac:dyDescent="0.25">
      <c r="A10" s="15">
        <v>7</v>
      </c>
      <c r="B10" s="16">
        <v>6866</v>
      </c>
      <c r="C10" s="32">
        <v>129.01</v>
      </c>
      <c r="D10" s="16">
        <v>966</v>
      </c>
      <c r="E10" s="16">
        <v>6140</v>
      </c>
      <c r="F10" s="32">
        <v>0</v>
      </c>
      <c r="G10" s="16">
        <v>240</v>
      </c>
    </row>
    <row r="11" ht="20" customHeight="1" spans="1:7" x14ac:dyDescent="0.25">
      <c r="A11" s="17">
        <v>8</v>
      </c>
      <c r="B11" s="18">
        <v>6692</v>
      </c>
      <c r="C11" s="33">
        <v>125.87</v>
      </c>
      <c r="D11" s="18">
        <v>1092</v>
      </c>
      <c r="E11" s="18">
        <v>5840</v>
      </c>
      <c r="F11" s="33">
        <v>0</v>
      </c>
      <c r="G11" s="18">
        <v>240</v>
      </c>
    </row>
    <row r="12" ht="20" customHeight="1" spans="1:7" x14ac:dyDescent="0.25">
      <c r="A12" s="15">
        <v>9</v>
      </c>
      <c r="B12" s="16">
        <v>6514</v>
      </c>
      <c r="C12" s="32">
        <v>122.68</v>
      </c>
      <c r="D12" s="16">
        <v>1214</v>
      </c>
      <c r="E12" s="16">
        <v>5540</v>
      </c>
      <c r="F12" s="32">
        <v>0</v>
      </c>
      <c r="G12" s="16">
        <v>240</v>
      </c>
    </row>
    <row r="13" ht="20" customHeight="1" spans="1:7" x14ac:dyDescent="0.25">
      <c r="A13" s="17">
        <v>10</v>
      </c>
      <c r="B13" s="18">
        <v>6334</v>
      </c>
      <c r="C13" s="33">
        <v>119.43</v>
      </c>
      <c r="D13" s="18">
        <v>1334</v>
      </c>
      <c r="E13" s="18">
        <v>5240</v>
      </c>
      <c r="F13" s="33">
        <v>0</v>
      </c>
      <c r="G13" s="18">
        <v>240</v>
      </c>
    </row>
    <row r="14" ht="20" customHeight="1" spans="1:7" x14ac:dyDescent="0.25">
      <c r="A14" s="15">
        <v>11</v>
      </c>
      <c r="B14" s="16">
        <v>6150</v>
      </c>
      <c r="C14" s="32">
        <v>116.12</v>
      </c>
      <c r="D14" s="16">
        <v>1450</v>
      </c>
      <c r="E14" s="16">
        <v>4940</v>
      </c>
      <c r="F14" s="32">
        <v>0</v>
      </c>
      <c r="G14" s="16">
        <v>240</v>
      </c>
    </row>
    <row r="15" ht="20" customHeight="1" spans="1:7" x14ac:dyDescent="0.25">
      <c r="A15" s="17">
        <v>12</v>
      </c>
      <c r="B15" s="18">
        <v>5963</v>
      </c>
      <c r="C15" s="33">
        <v>112.75</v>
      </c>
      <c r="D15" s="18">
        <v>1563</v>
      </c>
      <c r="E15" s="18">
        <v>4640</v>
      </c>
      <c r="F15" s="33">
        <v>0</v>
      </c>
      <c r="G15" s="18">
        <v>240</v>
      </c>
    </row>
    <row r="16" ht="20" customHeight="1" spans="1:7" x14ac:dyDescent="0.25">
      <c r="A16" s="15">
        <v>13</v>
      </c>
      <c r="B16" s="16">
        <v>5772</v>
      </c>
      <c r="C16" s="32">
        <v>109.32</v>
      </c>
      <c r="D16" s="16">
        <v>1672</v>
      </c>
      <c r="E16" s="16">
        <v>4340</v>
      </c>
      <c r="F16" s="32">
        <v>0</v>
      </c>
      <c r="G16" s="16">
        <v>240</v>
      </c>
    </row>
    <row r="17" ht="20" customHeight="1" spans="1:7" x14ac:dyDescent="0.25">
      <c r="A17" s="17">
        <v>14</v>
      </c>
      <c r="B17" s="18">
        <v>5578</v>
      </c>
      <c r="C17" s="33">
        <v>105.82</v>
      </c>
      <c r="D17" s="18">
        <v>1778</v>
      </c>
      <c r="E17" s="18">
        <v>4040</v>
      </c>
      <c r="F17" s="33">
        <v>0</v>
      </c>
      <c r="G17" s="18">
        <v>240</v>
      </c>
    </row>
    <row r="18" ht="20" customHeight="1" spans="1:7" x14ac:dyDescent="0.25">
      <c r="A18" s="15">
        <v>15</v>
      </c>
      <c r="B18" s="16">
        <v>5380</v>
      </c>
      <c r="C18" s="32">
        <v>102.26</v>
      </c>
      <c r="D18" s="16">
        <v>1880</v>
      </c>
      <c r="E18" s="16">
        <v>3740</v>
      </c>
      <c r="F18" s="32">
        <v>0</v>
      </c>
      <c r="G18" s="16">
        <v>240</v>
      </c>
    </row>
    <row r="19" ht="20" customHeight="1" spans="1:7" x14ac:dyDescent="0.25">
      <c r="A19" s="17">
        <v>16</v>
      </c>
      <c r="B19" s="18">
        <v>5179</v>
      </c>
      <c r="C19" s="33">
        <v>98.63</v>
      </c>
      <c r="D19" s="18">
        <v>1979</v>
      </c>
      <c r="E19" s="18">
        <v>3440</v>
      </c>
      <c r="F19" s="33">
        <v>0</v>
      </c>
      <c r="G19" s="18">
        <v>240</v>
      </c>
    </row>
    <row r="20" ht="20" customHeight="1" spans="1:7" x14ac:dyDescent="0.25">
      <c r="A20" s="15">
        <v>17</v>
      </c>
      <c r="B20" s="16">
        <v>4974</v>
      </c>
      <c r="C20" s="32">
        <v>94.94</v>
      </c>
      <c r="D20" s="16">
        <v>2074</v>
      </c>
      <c r="E20" s="16">
        <v>3140</v>
      </c>
      <c r="F20" s="32">
        <v>0</v>
      </c>
      <c r="G20" s="16">
        <v>240</v>
      </c>
    </row>
    <row r="21" ht="20" customHeight="1" spans="1:7" x14ac:dyDescent="0.25">
      <c r="A21" s="17">
        <v>18</v>
      </c>
      <c r="B21" s="18">
        <v>4765</v>
      </c>
      <c r="C21" s="33">
        <v>91.18</v>
      </c>
      <c r="D21" s="18">
        <v>2165</v>
      </c>
      <c r="E21" s="18">
        <v>2840</v>
      </c>
      <c r="F21" s="33">
        <v>0</v>
      </c>
      <c r="G21" s="18">
        <v>240</v>
      </c>
    </row>
    <row r="22" ht="20" customHeight="1" spans="1:7" x14ac:dyDescent="0.25">
      <c r="A22" s="15">
        <v>19</v>
      </c>
      <c r="B22" s="16">
        <v>4552</v>
      </c>
      <c r="C22" s="32">
        <v>87.35</v>
      </c>
      <c r="D22" s="16">
        <v>2252</v>
      </c>
      <c r="E22" s="16">
        <v>2599</v>
      </c>
      <c r="F22" s="32">
        <v>59.14</v>
      </c>
      <c r="G22" s="16">
        <v>299</v>
      </c>
    </row>
    <row r="23" ht="20" customHeight="1" spans="1:7" x14ac:dyDescent="0.25">
      <c r="A23" s="17">
        <v>20</v>
      </c>
      <c r="B23" s="18">
        <v>4336</v>
      </c>
      <c r="C23" s="33">
        <v>83.46</v>
      </c>
      <c r="D23" s="18">
        <v>2336</v>
      </c>
      <c r="E23" s="18">
        <v>2353</v>
      </c>
      <c r="F23" s="33">
        <v>54.13</v>
      </c>
      <c r="G23" s="18">
        <v>353</v>
      </c>
    </row>
    <row r="24" ht="20" customHeight="1" spans="1:7" x14ac:dyDescent="0.25">
      <c r="A24" s="15">
        <v>21</v>
      </c>
      <c r="B24" s="16">
        <v>4115</v>
      </c>
      <c r="C24" s="32">
        <v>79.49</v>
      </c>
      <c r="D24" s="16">
        <v>2415</v>
      </c>
      <c r="E24" s="16">
        <v>2102</v>
      </c>
      <c r="F24" s="32">
        <v>49.01</v>
      </c>
      <c r="G24" s="16">
        <v>402</v>
      </c>
    </row>
    <row r="25" ht="20" customHeight="1" spans="1:7" x14ac:dyDescent="0.25">
      <c r="A25" s="17">
        <v>22</v>
      </c>
      <c r="B25" s="18">
        <v>3891</v>
      </c>
      <c r="C25" s="33">
        <v>75.44</v>
      </c>
      <c r="D25" s="18">
        <v>2491</v>
      </c>
      <c r="E25" s="18">
        <v>1846</v>
      </c>
      <c r="F25" s="33">
        <v>43.78</v>
      </c>
      <c r="G25" s="18">
        <v>446</v>
      </c>
    </row>
    <row r="26" ht="20" customHeight="1" spans="1:7" x14ac:dyDescent="0.25">
      <c r="A26" s="15">
        <v>23</v>
      </c>
      <c r="B26" s="16">
        <v>3662</v>
      </c>
      <c r="C26" s="32">
        <v>71.33</v>
      </c>
      <c r="D26" s="16">
        <v>2562</v>
      </c>
      <c r="E26" s="16">
        <v>1585</v>
      </c>
      <c r="F26" s="32">
        <v>38.44</v>
      </c>
      <c r="G26" s="16">
        <v>484</v>
      </c>
    </row>
    <row r="27" ht="20" customHeight="1" spans="1:7" x14ac:dyDescent="0.25">
      <c r="A27" s="17">
        <v>24</v>
      </c>
      <c r="B27" s="18">
        <v>3429</v>
      </c>
      <c r="C27" s="33">
        <v>67.13</v>
      </c>
      <c r="D27" s="18">
        <v>2629</v>
      </c>
      <c r="E27" s="18">
        <v>1318</v>
      </c>
      <c r="F27" s="33">
        <v>33</v>
      </c>
      <c r="G27" s="18">
        <v>518</v>
      </c>
    </row>
    <row r="28" ht="20" customHeight="1" spans="1:7" x14ac:dyDescent="0.25">
      <c r="A28" s="15">
        <v>25</v>
      </c>
      <c r="B28" s="16">
        <v>3192</v>
      </c>
      <c r="C28" s="32">
        <v>62.87</v>
      </c>
      <c r="D28" s="16">
        <v>2692</v>
      </c>
      <c r="E28" s="16">
        <v>1045</v>
      </c>
      <c r="F28" s="32">
        <v>27.44</v>
      </c>
      <c r="G28" s="16">
        <v>545</v>
      </c>
    </row>
    <row r="29" ht="20" customHeight="1" spans="1:7" x14ac:dyDescent="0.25">
      <c r="A29" s="17">
        <v>26</v>
      </c>
      <c r="B29" s="18">
        <v>2950</v>
      </c>
      <c r="C29" s="33">
        <v>58.52</v>
      </c>
      <c r="D29" s="18">
        <v>2750</v>
      </c>
      <c r="E29" s="18">
        <v>767</v>
      </c>
      <c r="F29" s="33">
        <v>21.76</v>
      </c>
      <c r="G29" s="18">
        <v>567</v>
      </c>
    </row>
    <row r="30" ht="20" customHeight="1" spans="1:7" x14ac:dyDescent="0.25">
      <c r="A30" s="15">
        <v>27</v>
      </c>
      <c r="B30" s="16">
        <v>2704</v>
      </c>
      <c r="C30" s="32">
        <v>54.09</v>
      </c>
      <c r="D30" s="16">
        <v>2804</v>
      </c>
      <c r="E30" s="16">
        <v>483</v>
      </c>
      <c r="F30" s="32">
        <v>15.97</v>
      </c>
      <c r="G30" s="16">
        <v>583</v>
      </c>
    </row>
    <row r="31" ht="20" customHeight="1" spans="1:7" x14ac:dyDescent="0.25">
      <c r="A31" s="17">
        <v>28</v>
      </c>
      <c r="B31" s="18">
        <v>2454</v>
      </c>
      <c r="C31" s="33">
        <v>49.58</v>
      </c>
      <c r="D31" s="18">
        <v>2854</v>
      </c>
      <c r="E31" s="18">
        <v>193</v>
      </c>
      <c r="F31" s="33">
        <v>10.05</v>
      </c>
      <c r="G31" s="18">
        <v>593</v>
      </c>
    </row>
    <row r="32" ht="20" customHeight="1" spans="1:7" x14ac:dyDescent="0.25">
      <c r="A32" s="15">
        <v>29</v>
      </c>
      <c r="B32" s="16">
        <v>2199</v>
      </c>
      <c r="C32" s="32">
        <v>44.99</v>
      </c>
      <c r="D32" s="16">
        <v>2899</v>
      </c>
      <c r="E32" s="34">
        <v>0</v>
      </c>
      <c r="F32" s="32">
        <v>4.01</v>
      </c>
      <c r="G32" s="16">
        <v>597</v>
      </c>
    </row>
    <row r="33" ht="20" customHeight="1" spans="1:7" x14ac:dyDescent="0.25">
      <c r="A33" s="17">
        <v>30</v>
      </c>
      <c r="B33" s="18">
        <v>1939</v>
      </c>
      <c r="C33" s="33">
        <v>40.32</v>
      </c>
      <c r="D33" s="18">
        <v>2939</v>
      </c>
      <c r="E33" s="18">
        <v>0</v>
      </c>
      <c r="F33" s="33">
        <v>0</v>
      </c>
      <c r="G33" s="18">
        <v>597</v>
      </c>
    </row>
    <row r="34" ht="20" customHeight="1" spans="1:7" x14ac:dyDescent="0.25">
      <c r="A34" s="15">
        <v>31</v>
      </c>
      <c r="B34" s="16">
        <v>1675</v>
      </c>
      <c r="C34" s="32">
        <v>35.56</v>
      </c>
      <c r="D34" s="16">
        <v>2975</v>
      </c>
      <c r="E34" s="16">
        <v>0</v>
      </c>
      <c r="F34" s="32">
        <v>0</v>
      </c>
      <c r="G34" s="16">
        <v>597</v>
      </c>
    </row>
    <row r="35" ht="20" customHeight="1" spans="1:7" x14ac:dyDescent="0.25">
      <c r="A35" s="17">
        <v>32</v>
      </c>
      <c r="B35" s="18">
        <v>1406</v>
      </c>
      <c r="C35" s="33">
        <v>30.71</v>
      </c>
      <c r="D35" s="18">
        <v>3006</v>
      </c>
      <c r="E35" s="18">
        <v>0</v>
      </c>
      <c r="F35" s="33">
        <v>0</v>
      </c>
      <c r="G35" s="18">
        <v>597</v>
      </c>
    </row>
    <row r="36" ht="20" customHeight="1" spans="1:7" x14ac:dyDescent="0.25">
      <c r="A36" s="15">
        <v>33</v>
      </c>
      <c r="B36" s="16">
        <v>1131</v>
      </c>
      <c r="C36" s="32">
        <v>25.77</v>
      </c>
      <c r="D36" s="16">
        <v>3031</v>
      </c>
      <c r="E36" s="16">
        <v>0</v>
      </c>
      <c r="F36" s="32">
        <v>0</v>
      </c>
      <c r="G36" s="16">
        <v>597</v>
      </c>
    </row>
    <row r="37" ht="20" customHeight="1" spans="1:7" x14ac:dyDescent="0.25">
      <c r="A37" s="17">
        <v>34</v>
      </c>
      <c r="B37" s="18">
        <v>852</v>
      </c>
      <c r="C37" s="33">
        <v>20.74</v>
      </c>
      <c r="D37" s="18">
        <v>3052</v>
      </c>
      <c r="E37" s="18">
        <v>0</v>
      </c>
      <c r="F37" s="33">
        <v>0</v>
      </c>
      <c r="G37" s="18">
        <v>597</v>
      </c>
    </row>
    <row r="38" ht="20" customHeight="1" spans="1:7" x14ac:dyDescent="0.25">
      <c r="A38" s="15">
        <v>35</v>
      </c>
      <c r="B38" s="16">
        <v>568</v>
      </c>
      <c r="C38" s="32">
        <v>15.62</v>
      </c>
      <c r="D38" s="16">
        <v>3068</v>
      </c>
      <c r="E38" s="16">
        <v>0</v>
      </c>
      <c r="F38" s="32">
        <v>0</v>
      </c>
      <c r="G38" s="16">
        <v>597</v>
      </c>
    </row>
    <row r="39" ht="20" customHeight="1" spans="1:7" x14ac:dyDescent="0.25">
      <c r="A39" s="17">
        <v>36</v>
      </c>
      <c r="B39" s="18">
        <v>278</v>
      </c>
      <c r="C39" s="33">
        <v>10.41</v>
      </c>
      <c r="D39" s="18">
        <v>3078</v>
      </c>
      <c r="E39" s="18">
        <v>0</v>
      </c>
      <c r="F39" s="33">
        <v>0</v>
      </c>
      <c r="G39" s="18">
        <v>597</v>
      </c>
    </row>
    <row r="40" ht="10" customHeight="1" x14ac:dyDescent="0.25"/>
    <row r="41" ht="6" customHeight="1" x14ac:dyDescent="0.25"/>
    <row r="42" ht="20" customHeight="1" spans="1:7" x14ac:dyDescent="0.25">
      <c r="A42" s="21" t="s">
        <v>25</v>
      </c>
      <c r="B42" s="21"/>
      <c r="C42" s="21"/>
      <c r="D42" s="21"/>
      <c r="E42" s="21"/>
      <c r="F42" s="21"/>
      <c r="G42" s="21"/>
    </row>
    <row r="43" ht="20" customHeight="1" spans="1:7" x14ac:dyDescent="0.25">
      <c r="A43" s="22" t="s">
        <v>26</v>
      </c>
      <c r="B43" s="22"/>
      <c r="C43" s="22"/>
      <c r="D43" s="22"/>
      <c r="E43" s="22"/>
      <c r="F43" s="22"/>
      <c r="G43" s="22"/>
    </row>
  </sheetData>
  <sheetProtection sheet="1"/>
  <mergeCells count="4">
    <mergeCell ref="A1:G1"/>
    <mergeCell ref="A2:G2"/>
    <mergeCell ref="A42:G42"/>
    <mergeCell ref="A43:G43"/>
  </mergeCells>
  <hyperlinks>
    <hyperlink ref="A4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5" t="s">
        <v>70</v>
      </c>
    </row>
    <row r="2" ht="20" customHeight="1" spans="2:2" x14ac:dyDescent="0.25">
      <c r="B2" s="36" t="s">
        <v>71</v>
      </c>
    </row>
    <row r="3" ht="16" customHeight="1" x14ac:dyDescent="0.25"/>
    <row r="4" ht="28" customHeight="1" spans="1:2" x14ac:dyDescent="0.25">
      <c r="A4" s="37" t="s">
        <v>72</v>
      </c>
      <c r="B4" s="12"/>
    </row>
    <row r="6" ht="24" customHeight="1" spans="2:2" x14ac:dyDescent="0.25">
      <c r="B6" s="38" t="s">
        <v>73</v>
      </c>
    </row>
    <row r="7" ht="24" customHeight="1" spans="2:2" x14ac:dyDescent="0.25">
      <c r="B7" s="38" t="s">
        <v>74</v>
      </c>
    </row>
    <row r="8" ht="24" customHeight="1" spans="2:2" x14ac:dyDescent="0.25">
      <c r="B8" s="38" t="s">
        <v>75</v>
      </c>
    </row>
    <row r="9" ht="24" customHeight="1" spans="2:2" x14ac:dyDescent="0.25">
      <c r="B9" s="38" t="s">
        <v>76</v>
      </c>
    </row>
    <row r="10" ht="12" customHeight="1" x14ac:dyDescent="0.25"/>
    <row r="11" ht="28" customHeight="1" spans="1:2" x14ac:dyDescent="0.25">
      <c r="A11" s="37" t="s">
        <v>77</v>
      </c>
      <c r="B11" s="12"/>
    </row>
    <row r="13" ht="24" customHeight="1" spans="2:2" x14ac:dyDescent="0.25">
      <c r="B13" s="38" t="s">
        <v>78</v>
      </c>
    </row>
    <row r="14" ht="24" customHeight="1" spans="2:2" x14ac:dyDescent="0.25">
      <c r="B14" s="38" t="s">
        <v>79</v>
      </c>
    </row>
    <row r="15" ht="24" customHeight="1" spans="2:2" x14ac:dyDescent="0.25">
      <c r="B15" s="38" t="s">
        <v>80</v>
      </c>
    </row>
    <row r="16" ht="24" customHeight="1" spans="2:2" x14ac:dyDescent="0.25">
      <c r="B16" s="38" t="s">
        <v>81</v>
      </c>
    </row>
    <row r="17" ht="12" customHeight="1" x14ac:dyDescent="0.25"/>
    <row r="18" ht="28" customHeight="1" spans="1:2" x14ac:dyDescent="0.25">
      <c r="A18" s="37" t="s">
        <v>82</v>
      </c>
      <c r="B18" s="12"/>
    </row>
    <row r="20" ht="24" customHeight="1" spans="2:2" x14ac:dyDescent="0.25">
      <c r="B20" s="38" t="s">
        <v>83</v>
      </c>
    </row>
    <row r="21" ht="24" customHeight="1" spans="2:2" x14ac:dyDescent="0.25">
      <c r="B21" s="38" t="s">
        <v>84</v>
      </c>
    </row>
    <row r="22" ht="24" customHeight="1" spans="2:2" x14ac:dyDescent="0.25">
      <c r="B22" s="38" t="s">
        <v>85</v>
      </c>
    </row>
    <row r="23" ht="24" customHeight="1" spans="2:2" x14ac:dyDescent="0.25">
      <c r="B23" s="38" t="s">
        <v>86</v>
      </c>
    </row>
    <row r="24" ht="24" customHeight="1" spans="2:2" x14ac:dyDescent="0.25">
      <c r="B24" s="38" t="s">
        <v>87</v>
      </c>
    </row>
    <row r="25" ht="12" customHeight="1" x14ac:dyDescent="0.25"/>
    <row r="26" ht="28" customHeight="1" spans="1:2" x14ac:dyDescent="0.25">
      <c r="A26" s="37" t="s">
        <v>88</v>
      </c>
      <c r="B26" s="12"/>
    </row>
    <row r="28" ht="24" customHeight="1" spans="2:2" x14ac:dyDescent="0.25">
      <c r="B28" s="38" t="s">
        <v>89</v>
      </c>
    </row>
    <row r="29" ht="24" customHeight="1" spans="2:2" x14ac:dyDescent="0.25">
      <c r="B29" s="38" t="s">
        <v>90</v>
      </c>
    </row>
    <row r="30" ht="24" customHeight="1" spans="2:2" x14ac:dyDescent="0.25">
      <c r="B30" s="38" t="s">
        <v>91</v>
      </c>
    </row>
    <row r="31" ht="24" customHeight="1" spans="2:2" x14ac:dyDescent="0.25">
      <c r="B31" s="38" t="s">
        <v>92</v>
      </c>
    </row>
    <row r="32" ht="12" customHeight="1" x14ac:dyDescent="0.25"/>
    <row r="33" ht="28" customHeight="1" spans="1:2" x14ac:dyDescent="0.25">
      <c r="A33" s="37" t="s">
        <v>93</v>
      </c>
      <c r="B33" s="12"/>
    </row>
    <row r="35" ht="24" customHeight="1" spans="2:2" x14ac:dyDescent="0.25">
      <c r="B35" s="38" t="s">
        <v>94</v>
      </c>
    </row>
    <row r="36" ht="24" customHeight="1" spans="2:2" x14ac:dyDescent="0.25">
      <c r="B36" s="38" t="s">
        <v>95</v>
      </c>
    </row>
    <row r="37" ht="24" customHeight="1" spans="2:2" x14ac:dyDescent="0.25">
      <c r="B37" s="38" t="s">
        <v>96</v>
      </c>
    </row>
    <row r="38" ht="24" customHeight="1" spans="2:2" x14ac:dyDescent="0.25">
      <c r="B38" s="38" t="s">
        <v>97</v>
      </c>
    </row>
    <row r="39" ht="12" customHeight="1" x14ac:dyDescent="0.25"/>
    <row r="40" ht="28" customHeight="1" spans="1:2" x14ac:dyDescent="0.25">
      <c r="A40" s="37" t="s">
        <v>98</v>
      </c>
      <c r="B40" s="12"/>
    </row>
    <row r="42" ht="24" customHeight="1" spans="2:2" x14ac:dyDescent="0.25">
      <c r="B42" s="38" t="s">
        <v>99</v>
      </c>
    </row>
    <row r="43" ht="24" customHeight="1" spans="2:2" x14ac:dyDescent="0.25">
      <c r="B43" s="38" t="s">
        <v>100</v>
      </c>
    </row>
    <row r="44" ht="12" customHeight="1" x14ac:dyDescent="0.25"/>
    <row r="45" ht="6" customHeight="1" x14ac:dyDescent="0.25"/>
    <row r="46" ht="20" customHeight="1" spans="1:2" x14ac:dyDescent="0.25">
      <c r="A46" s="39" t="s">
        <v>25</v>
      </c>
      <c r="B46" s="39"/>
    </row>
    <row r="47" ht="20" customHeight="1" spans="1:2" x14ac:dyDescent="0.25">
      <c r="A47" s="40" t="s">
        <v>26</v>
      </c>
      <c r="B47" s="40"/>
    </row>
  </sheetData>
  <mergeCells count="2">
    <mergeCell ref="A46:B46"/>
    <mergeCell ref="A47:B47"/>
  </mergeCells>
  <hyperlinks>
    <hyperlink ref="A4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Setup</vt:lpstr>
      <vt:lpstr>Comparison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Balance Transfer Calculator</dc:title>
  <dc:subject>Financial Template</dc:subject>
  <dc:description>Free Balance Transfer Calculator template by FinancialAha.com</dc:description>
  <cp:keywords>finance, template, spreadsheet, FinancialAha</cp:keywords>
  <cp:category>Finance</cp:category>
  <cp:lastModifiedBy>Unknown</cp:lastModifiedBy>
  <cp:lastPrinted>2026-04-01T17:59:45Z</cp:lastPrinted>
  <dcterms:created xsi:type="dcterms:W3CDTF">2026-04-01T17:59:45Z</dcterms:created>
  <dcterms:modified xsi:type="dcterms:W3CDTF">2026-04-01T17:59:45Z</dcterms:modified>
</cp:coreProperties>
</file>