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2" name="Dashboard" state="visible" r:id="rId4"/>
    <sheet sheetId="1" name="Calculator" state="visible" r:id="rId5"/>
    <sheet sheetId="3" name="How to Use" state="visible" r:id="rId6"/>
    <sheet name="_ChartData" sheetId="4" state="hidden" r:id="rIdSheet4"/>
  </sheets>
  <calcPr calcId="171027"/>
</workbook>
</file>

<file path=xl/sharedStrings.xml><?xml version="1.0" encoding="utf-8"?>
<sst xmlns="http://schemas.openxmlformats.org/spreadsheetml/2006/main" count="51" uniqueCount="45">
  <si>
    <t>Annuity Calculator</t>
  </si>
  <si>
    <t>by FinancialAha.com - See your annuity payout projections</t>
  </si>
  <si>
    <t>MONTHLY PAYOUT</t>
  </si>
  <si>
    <t>ANNUAL PAYOUT</t>
  </si>
  <si>
    <t>TOTAL RECEIVED</t>
  </si>
  <si>
    <t>INTEREST EARNED</t>
  </si>
  <si>
    <t>Your regular income</t>
  </si>
  <si>
    <t>Per year total</t>
  </si>
  <si>
    <t>Over full period</t>
  </si>
  <si>
    <t>Beyond your principal</t>
  </si>
  <si>
    <t>REMAINING BALANCE OVER TIME</t>
  </si>
  <si>
    <t>Created with FinancialAha.com - Free financial tools and templates</t>
  </si>
  <si>
    <t>Get a premium spreadsheet from FinancialAha.com</t>
  </si>
  <si>
    <t>Enter your annuity details to see projected payouts.</t>
  </si>
  <si>
    <t>ANNUITY DETAILS</t>
  </si>
  <si>
    <t>Principal Investment</t>
  </si>
  <si>
    <t>Annual Interest Rate</t>
  </si>
  <si>
    <t>Payout Period (Years)</t>
  </si>
  <si>
    <t>Payouts Per Year</t>
  </si>
  <si>
    <t>Starting Age</t>
  </si>
  <si>
    <t>RESULTS</t>
  </si>
  <si>
    <t>Periodic Payout</t>
  </si>
  <si>
    <t>Annual Payout</t>
  </si>
  <si>
    <t>Total Payouts</t>
  </si>
  <si>
    <t>Total Interest Earned</t>
  </si>
  <si>
    <t>YEAR-BY-YEAR SCHEDULE</t>
  </si>
  <si>
    <t>Year</t>
  </si>
  <si>
    <t>Age</t>
  </si>
  <si>
    <t>Interest Earned</t>
  </si>
  <si>
    <t>Remaining Balance</t>
  </si>
  <si>
    <t>How to Use This Calculator</t>
  </si>
  <si>
    <t>Calculate how much income an annuity investment will provide.</t>
  </si>
  <si>
    <t>GETTING STARTED</t>
  </si>
  <si>
    <t>1. Go to "Calculator" and enter your principal investment amount</t>
  </si>
  <si>
    <t>2. Set the annual interest rate offered by the annuity</t>
  </si>
  <si>
    <t>3. Choose the payout period in years and how often payouts occur</t>
  </si>
  <si>
    <t>4. View your periodic payout and the year-by-year schedule</t>
  </si>
  <si>
    <t>WHAT IS AN ANNUITY?</t>
  </si>
  <si>
    <t>An annuity converts a lump sum into a series of regular payments</t>
  </si>
  <si>
    <t>Fixed annuities guarantee a set interest rate and payout amount</t>
  </si>
  <si>
    <t>The payout depends on: principal, interest rate, and payout period</t>
  </si>
  <si>
    <t>Longer payout periods mean smaller individual payments</t>
  </si>
  <si>
    <t>COMPATIBILITY</t>
  </si>
  <si>
    <t>Works in Microsoft Excel, Google Sheets, and LibreOffice Calc.</t>
  </si>
  <si>
    <t>No macros or VBA required.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</si>
</sst>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$#,##0"/>
    <numFmt numFmtId="165" formatCode="$#,##0.00"/>
  </numFmts>
  <fonts count="17" x14ac:knownFonts="1">
    <font>
      <color theme="1"/>
      <family val="2"/>
      <scheme val="minor"/>
      <sz val="11"/>
      <name val="Calibri"/>
    </font>
    <font>
      <b/>
      <color rgb="14213D"/>
      <sz val="22"/>
      <name val="Aptos"/>
    </font>
    <font>
      <color rgb="4A4F5E"/>
      <sz val="13"/>
      <name val="Aptos"/>
    </font>
    <font>
      <b/>
      <color rgb="A3A9B8"/>
      <sz val="9"/>
      <name val="Aptos"/>
    </font>
    <font>
      <b/>
      <color rgb="9A7B4F"/>
      <sz val="20"/>
      <name val="Aptos"/>
    </font>
    <font>
      <b/>
      <color rgb="1A1D26"/>
      <sz val="20"/>
      <name val="Aptos"/>
    </font>
    <font>
      <color rgb="A3A9B8"/>
      <sz val="8"/>
      <name val="Aptos"/>
    </font>
    <font>
      <b/>
      <color rgb="14213D"/>
      <sz val="11"/>
      <name val="Aptos"/>
    </font>
    <font>
      <color rgb="7C8494"/>
      <sz val="8"/>
      <name val="Aptos"/>
    </font>
    <font>
      <u/>
      <color rgb="9A7B4F"/>
      <sz val="8"/>
      <name val="Aptos"/>
    </font>
    <font>
      <i/>
      <color rgb="7C8494"/>
      <sz val="9"/>
      <name val="Aptos"/>
    </font>
    <font>
      <b/>
      <color rgb="1A1D26"/>
      <sz val="10"/>
      <name val="Aptos"/>
    </font>
    <font>
      <color rgb="1A1D26"/>
      <sz val="10"/>
      <name val="Aptos"/>
    </font>
    <font>
      <b/>
      <color rgb="14213D"/>
      <sz val="16"/>
      <name val="Aptos"/>
    </font>
    <font>
      <b/>
      <color rgb="14213D"/>
      <sz val="10"/>
      <name val="Aptos"/>
    </font>
    <font>
      <b/>
      <color rgb="FFFFFF"/>
      <sz val="10"/>
      <name val="Aptos"/>
    </font>
    <font>
      <color rgb="4A4F5E"/>
      <sz val="10"/>
      <name val="Aptos"/>
    </font>
  </fonts>
  <fills count="6">
    <fill>
      <patternFill patternType="none"/>
    </fill>
    <fill>
      <patternFill patternType="gray125"/>
    </fill>
    <fill>
      <patternFill patternType="solid">
        <fgColor rgb="FFFCF4"/>
      </patternFill>
    </fill>
    <fill>
      <patternFill patternType="solid">
        <fgColor rgb="EEF0F7"/>
      </patternFill>
    </fill>
    <fill>
      <patternFill patternType="solid">
        <fgColor rgb="14213D"/>
      </patternFill>
    </fill>
    <fill>
      <patternFill patternType="solid">
        <fgColor rgb="F4F5F7"/>
      </patternFill>
    </fill>
  </fills>
  <borders count="8">
    <border>
      <left/>
      <right/>
      <top/>
      <bottom/>
      <diagonal/>
    </border>
    <border>
      <left style="thin">
        <color rgb="E2E4EA"/>
      </left>
      <right style="thin">
        <color rgb="E2E4EA"/>
      </right>
      <top style="thin">
        <color rgb="E2E4EA"/>
      </top>
      <bottom/>
      <diagonal/>
    </border>
    <border>
      <left style="thin">
        <color rgb="E2E4EA"/>
      </left>
      <right style="thin">
        <color rgb="E2E4EA"/>
      </right>
      <top/>
      <bottom/>
      <diagonal/>
    </border>
    <border>
      <left style="thin">
        <color rgb="E2E4EA"/>
      </left>
      <right style="thin">
        <color rgb="E2E4EA"/>
      </right>
      <top/>
      <bottom style="thin">
        <color rgb="E2E4EA"/>
      </bottom>
      <diagonal/>
    </border>
    <border>
      <left/>
      <right/>
      <top/>
      <bottom style="medium">
        <color rgb="14213D"/>
      </bottom>
      <diagonal/>
    </border>
    <border>
      <left style="thin">
        <color rgb="E3D9BD"/>
      </left>
      <right style="thin">
        <color rgb="E3D9BD"/>
      </right>
      <top style="thin">
        <color rgb="E3D9BD"/>
      </top>
      <bottom style="thin">
        <color rgb="E3D9BD"/>
      </bottom>
      <diagonal/>
    </border>
    <border>
      <left style="thin">
        <color rgb="A8B0C8"/>
      </left>
      <right style="thin">
        <color rgb="A8B0C8"/>
      </right>
      <top style="thin">
        <color rgb="A8B0C8"/>
      </top>
      <bottom style="thin">
        <color rgb="A8B0C8"/>
      </bottom>
      <diagonal/>
    </border>
    <border>
      <left/>
      <right/>
      <top/>
      <bottom style="thin">
        <color rgb="E8EAF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3" fillId="0" borderId="1" xfId="0" applyFont="1" applyBorder="1" applyAlignment="1">
      <alignment horizontal="center" vertical="bottom"/>
    </xf>
    <xf numFmtId="164" fontId="4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left" vertical="center" indent="1"/>
    </xf>
    <xf numFmtId="0" fontId="0" fillId="0" borderId="4" xfId="0" applyBorder="1"/>
    <xf numFmtId="0" fontId="8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10" fillId="0" borderId="0" xfId="0" applyFont="1" applyAlignment="1" applyProtection="1">
      <alignment horizontal="left" vertical="center" wrapText="1" indent="1"/>
    </xf>
    <xf numFmtId="0" fontId="7" fillId="0" borderId="4" xfId="0" applyFont="1" applyBorder="1" applyAlignment="1" applyProtection="1">
      <alignment horizontal="left" vertical="center" indent="1"/>
    </xf>
    <xf numFmtId="0" fontId="11" fillId="0" borderId="0" xfId="0" applyFont="1" applyAlignment="1" applyProtection="1">
      <alignment horizontal="left" vertical="center" indent="1"/>
    </xf>
    <xf numFmtId="164" fontId="12" fillId="2" borderId="5" xfId="0" applyNumberFormat="1" applyFont="1" applyFill="1" applyBorder="1" applyAlignment="1" applyProtection="1">
      <alignment horizontal="right" vertical="center"/>
      <protection locked="0"/>
    </xf>
    <xf numFmtId="10" fontId="12" fillId="2" borderId="5" xfId="0" applyNumberFormat="1" applyFont="1" applyFill="1" applyBorder="1" applyAlignment="1" applyProtection="1">
      <alignment horizontal="right" vertical="center"/>
      <protection locked="0"/>
    </xf>
    <xf numFmtId="0" fontId="12" fillId="2" borderId="5" xfId="0" applyFont="1" applyFill="1" applyBorder="1" applyAlignment="1" applyProtection="1">
      <alignment horizontal="right" vertical="center"/>
      <protection locked="0"/>
    </xf>
    <xf numFmtId="165" fontId="13" fillId="3" borderId="6" xfId="0" applyNumberFormat="1" applyFont="1" applyFill="1" applyBorder="1" applyAlignment="1" applyProtection="1">
      <alignment horizontal="center" vertical="center"/>
    </xf>
    <xf numFmtId="164" fontId="14" fillId="3" borderId="6" xfId="0" applyNumberFormat="1" applyFont="1" applyFill="1" applyBorder="1" applyAlignment="1" applyProtection="1">
      <alignment horizontal="right" vertical="center"/>
    </xf>
    <xf numFmtId="0" fontId="15" fillId="4" borderId="0" xfId="0" applyFont="1" applyFill="1" applyAlignment="1" applyProtection="1">
      <alignment horizontal="center" vertical="center" wrapText="1"/>
    </xf>
    <xf numFmtId="0" fontId="12" fillId="0" borderId="7" xfId="0" applyFont="1" applyBorder="1" applyAlignment="1" applyProtection="1">
      <alignment horizontal="right" vertical="center"/>
    </xf>
    <xf numFmtId="164" fontId="12" fillId="0" borderId="7" xfId="0" applyNumberFormat="1" applyFont="1" applyBorder="1" applyAlignment="1" applyProtection="1">
      <alignment horizontal="right" vertical="center"/>
    </xf>
    <xf numFmtId="0" fontId="12" fillId="5" borderId="7" xfId="0" applyFont="1" applyFill="1" applyBorder="1" applyAlignment="1" applyProtection="1">
      <alignment horizontal="right" vertical="center"/>
    </xf>
    <xf numFmtId="164" fontId="12" fillId="5" borderId="7" xfId="0" applyNumberFormat="1" applyFont="1" applyFill="1" applyBorder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left" vertical="center" indent="1"/>
    </xf>
    <xf numFmtId="0" fontId="16" fillId="0" borderId="0" xfId="0" applyFont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Sheet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/>
            </a:pPr>
            <a:r>
              <a:rPr lang="en-US" sz="1200" b="1"/>
              <a:t>Remaining Balance Over Time</a:t>
            </a:r>
          </a:p>
        </c:rich>
      </c:tx>
      <c:layout/>
      <c:overlay val="0"/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'_ChartData'!$B$1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14213D"/>
            </a:solidFill>
            <a:ln>
              <a:noFill/>
            </a:ln>
          </c:spPr>
          <c:cat>
            <c:strRef>
              <c:f>'_ChartData'!$A$2:$A$12</c:f>
              <c:strCache>
                <c:ptCount val="11"/>
                <c:pt idx="0">
                  <c:v>Year 1</c:v>
                </c:pt>
                <c:pt idx="1">
                  <c:v>Year 3</c:v>
                </c:pt>
                <c:pt idx="2">
                  <c:v>Year 5</c:v>
                </c:pt>
                <c:pt idx="3">
                  <c:v>Year 7</c:v>
                </c:pt>
                <c:pt idx="4">
                  <c:v>Year 9</c:v>
                </c:pt>
                <c:pt idx="5">
                  <c:v>Year 11</c:v>
                </c:pt>
                <c:pt idx="6">
                  <c:v>Year 13</c:v>
                </c:pt>
                <c:pt idx="7">
                  <c:v>Year 15</c:v>
                </c:pt>
                <c:pt idx="8">
                  <c:v>Year 17</c:v>
                </c:pt>
                <c:pt idx="9">
                  <c:v>Year 19</c:v>
                </c:pt>
                <c:pt idx="10">
                  <c:v>Year 20</c:v>
                </c:pt>
              </c:strCache>
            </c:strRef>
          </c:cat>
          <c:val>
            <c:numRef>
              <c:f>'_ChartData'!$B$2:$B$12</c:f>
              <c:numCache>
                <c:formatCode>$#,##0</c:formatCode>
                <c:ptCount val="11"/>
                <c:pt idx="0">
                  <c:v>242701</c:v>
                </c:pt>
                <c:pt idx="1">
                  <c:v>226991</c:v>
                </c:pt>
                <c:pt idx="2">
                  <c:v>209670</c:v>
                </c:pt>
                <c:pt idx="3">
                  <c:v>190574</c:v>
                </c:pt>
                <c:pt idx="4">
                  <c:v>169521</c:v>
                </c:pt>
                <c:pt idx="5">
                  <c:v>146309</c:v>
                </c:pt>
                <c:pt idx="6">
                  <c:v>120719</c:v>
                </c:pt>
                <c:pt idx="7">
                  <c:v>92505</c:v>
                </c:pt>
                <c:pt idx="8">
                  <c:v>61400</c:v>
                </c:pt>
                <c:pt idx="9">
                  <c:v>27106</c:v>
                </c:pt>
                <c:pt idx="10">
                  <c:v>8662</c:v>
                </c:pt>
              </c:numCache>
            </c:numRef>
          </c:val>
        </c:ser>
        <c:axId val="111111111"/>
        <c:axId val="222222222"/>
      </c:areaChart>
      <c:catAx>
        <c:axId val="111111111"/>
        <c:scaling>
          <c:orientation val="minMax"/>
        </c:scaling>
        <c:delete val="0"/>
        <c:axPos val="b"/>
        <c:tickLblPos val="nextTo"/>
        <c:crossAx val="222222222"/>
        <c:crosses val="autoZero"/>
        <c:auto val="1"/>
        <c:lblAlgn val="ctr"/>
        <c:lblOffset val="100"/>
      </c:catAx>
      <c:valAx>
        <c:axId val="222222222"/>
        <c:scaling>
          <c:orientation val="minMax"/>
        </c:scaling>
        <c:delete val="0"/>
        <c:axPos val="l"/>
        <c:majorGridlines/>
        <c:numFmt formatCode="$#,##0" sourceLinked="0"/>
        <c:tickLblPos val="nextTo"/>
        <c:crossAx val="111111111"/>
        <c:crosses val="autoZero"/>
        <c:crossBetween val="between"/>
      </c:valAx>
    </c:plotArea>
    <c:legend>
      <c:legendPos val="b"/>
      <c:overlay val="0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Relationship Id="rIdDrawing2" Type="http://schemas.openxmlformats.org/officeDocument/2006/relationships/drawing" Target="../drawings/drawing2.xm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C3E6B"/>
    <pageSetUpPr fitToPage="1"/>
  </sheetPr>
  <dimension ref="A1:E52"/>
  <sheetViews>
    <sheetView workbookViewId="0" showGridLines="0" zoomScale="125"/>
  </sheetViews>
  <sheetFormatPr defaultRowHeight="15" outlineLevelRow="0" outlineLevelCol="0" x14ac:dyDescent="55"/>
  <cols>
    <col min="1" max="1" width="28" customWidth="1"/>
    <col min="2" max="5" width="20" customWidth="1"/>
  </cols>
  <sheetData>
    <row r="1" ht="48" customHeight="1" spans="1:5" x14ac:dyDescent="0.25">
      <c r="A1" s="11" t="s">
        <v>0</v>
      </c>
      <c r="B1" s="11"/>
      <c r="C1" s="11"/>
      <c r="D1" s="11"/>
      <c r="E1" s="11"/>
    </row>
    <row r="2" ht="24" customHeight="1" spans="1:5" x14ac:dyDescent="0.25">
      <c r="A2" s="12" t="s">
        <v>13</v>
      </c>
      <c r="B2" s="12"/>
      <c r="C2" s="12"/>
      <c r="D2" s="12"/>
      <c r="E2" s="12"/>
    </row>
    <row r="3" ht="14" customHeight="1" x14ac:dyDescent="0.25"/>
    <row r="4" ht="28" customHeight="1" spans="1:5" x14ac:dyDescent="0.25">
      <c r="A4" s="13" t="s">
        <v>14</v>
      </c>
      <c r="B4" s="8"/>
      <c r="C4" s="8"/>
      <c r="D4" s="8"/>
      <c r="E4" s="8"/>
    </row>
    <row r="5" ht="26" customHeight="1" spans="1:2" x14ac:dyDescent="0.25">
      <c r="A5" s="14" t="s">
        <v>15</v>
      </c>
      <c r="B5" s="15">
        <v>250000</v>
      </c>
    </row>
    <row r="6" ht="26" customHeight="1" spans="1:2" x14ac:dyDescent="0.25">
      <c r="A6" s="14" t="s">
        <v>16</v>
      </c>
      <c r="B6" s="16">
        <v>0.05</v>
      </c>
    </row>
    <row r="7" ht="26" customHeight="1" spans="1:2" x14ac:dyDescent="0.25">
      <c r="A7" s="14" t="s">
        <v>17</v>
      </c>
      <c r="B7" s="17">
        <v>20</v>
      </c>
    </row>
    <row r="8" ht="26" customHeight="1" spans="1:2" x14ac:dyDescent="0.25">
      <c r="A8" s="14" t="s">
        <v>18</v>
      </c>
      <c r="B8" s="17">
        <v>12</v>
      </c>
    </row>
    <row r="9" ht="26" customHeight="1" spans="1:2" x14ac:dyDescent="0.25">
      <c r="A9" s="14" t="s">
        <v>19</v>
      </c>
      <c r="B9" s="17">
        <v>65</v>
      </c>
    </row>
    <row r="10" ht="20" customHeight="1" x14ac:dyDescent="0.25"/>
    <row r="11" ht="28" customHeight="1" spans="1:5" x14ac:dyDescent="0.25">
      <c r="A11" s="13" t="s">
        <v>20</v>
      </c>
      <c r="B11" s="8"/>
      <c r="C11" s="8"/>
      <c r="D11" s="8"/>
      <c r="E11" s="8"/>
    </row>
    <row r="12" ht="26" customHeight="1" spans="1:2" x14ac:dyDescent="0.25">
      <c r="A12" s="14" t="s">
        <v>21</v>
      </c>
      <c r="B12" s="18">
        <f>IFERROR(ROUND((B5*(B6/B8))/(1-(1+B6/B8)^(-B7*B8)),2),0)</f>
        <v>1649.89</v>
      </c>
    </row>
    <row r="13" ht="26" customHeight="1" spans="1:2" x14ac:dyDescent="0.25">
      <c r="A13" s="14" t="s">
        <v>22</v>
      </c>
      <c r="B13" s="19">
        <f>B12*B8</f>
        <v>19799</v>
      </c>
    </row>
    <row r="14" ht="26" customHeight="1" spans="1:2" x14ac:dyDescent="0.25">
      <c r="A14" s="14" t="s">
        <v>23</v>
      </c>
      <c r="B14" s="19">
        <f>B12*B7*B8</f>
        <v>395973</v>
      </c>
    </row>
    <row r="15" ht="26" customHeight="1" spans="1:2" x14ac:dyDescent="0.25">
      <c r="A15" s="14" t="s">
        <v>24</v>
      </c>
      <c r="B15" s="19">
        <f>B14-B5</f>
        <v>145973</v>
      </c>
    </row>
    <row r="16" ht="20" customHeight="1" x14ac:dyDescent="0.25"/>
    <row r="17" ht="28" customHeight="1" spans="1:5" x14ac:dyDescent="0.25">
      <c r="A17" s="13" t="s">
        <v>25</v>
      </c>
      <c r="B17" s="8"/>
      <c r="C17" s="8"/>
      <c r="D17" s="8"/>
      <c r="E17" s="8"/>
    </row>
    <row r="18" ht="32" customHeight="1" spans="1:5" x14ac:dyDescent="0.25">
      <c r="A18" s="20" t="s">
        <v>26</v>
      </c>
      <c r="B18" s="20" t="s">
        <v>27</v>
      </c>
      <c r="C18" s="20" t="s">
        <v>22</v>
      </c>
      <c r="D18" s="20" t="s">
        <v>28</v>
      </c>
      <c r="E18" s="20" t="s">
        <v>29</v>
      </c>
    </row>
    <row r="19" ht="26" customHeight="1" spans="1:5" x14ac:dyDescent="0.25">
      <c r="A19" s="21">
        <f>IF(ROW()-19+1&gt;B7,"",ROW()-19+1)</f>
        <v>1</v>
      </c>
      <c r="B19" s="21">
        <f>IF(A19="","",B9+A19)</f>
        <v>66</v>
      </c>
      <c r="C19" s="22">
        <f>IF(A19="","",B13)</f>
        <v>19799</v>
      </c>
      <c r="D19" s="22">
        <f>IF(A19="","",ROUND(B5*B6,0))</f>
        <v>12500</v>
      </c>
      <c r="E19" s="22">
        <f>IF(A19="","",MAX(0,B5+D19-C19))</f>
        <v>242701</v>
      </c>
    </row>
    <row r="20" ht="26" customHeight="1" spans="1:5" x14ac:dyDescent="0.25">
      <c r="A20" s="23">
        <f>IF(ROW()-19+1&gt;B7,"",ROW()-19+1)</f>
        <v>2</v>
      </c>
      <c r="B20" s="23">
        <f>IF(A20="","",B9+A20)</f>
        <v>67</v>
      </c>
      <c r="C20" s="24">
        <f>IF(A20="","",B13)</f>
        <v>19799</v>
      </c>
      <c r="D20" s="24">
        <f>IF(A20="","",ROUND(E19*B6,0))</f>
        <v>12135</v>
      </c>
      <c r="E20" s="24">
        <f>IF(A20="","",MAX(0,E19+D20-C20))</f>
        <v>235038</v>
      </c>
    </row>
    <row r="21" ht="26" customHeight="1" spans="1:5" x14ac:dyDescent="0.25">
      <c r="A21" s="21">
        <f>IF(ROW()-19+1&gt;B7,"",ROW()-19+1)</f>
        <v>3</v>
      </c>
      <c r="B21" s="21">
        <f>IF(A21="","",B9+A21)</f>
        <v>68</v>
      </c>
      <c r="C21" s="22">
        <f>IF(A21="","",B13)</f>
        <v>19799</v>
      </c>
      <c r="D21" s="22">
        <f>IF(A21="","",ROUND(E20*B6,0))</f>
        <v>11752</v>
      </c>
      <c r="E21" s="22">
        <f>IF(A21="","",MAX(0,E20+D21-C21))</f>
        <v>226991</v>
      </c>
    </row>
    <row r="22" ht="26" customHeight="1" spans="1:5" x14ac:dyDescent="0.25">
      <c r="A22" s="23">
        <f>IF(ROW()-19+1&gt;B7,"",ROW()-19+1)</f>
        <v>4</v>
      </c>
      <c r="B22" s="23">
        <f>IF(A22="","",B9+A22)</f>
        <v>69</v>
      </c>
      <c r="C22" s="24">
        <f>IF(A22="","",B13)</f>
        <v>19799</v>
      </c>
      <c r="D22" s="24">
        <f>IF(A22="","",ROUND(E21*B6,0))</f>
        <v>11350</v>
      </c>
      <c r="E22" s="24">
        <f>IF(A22="","",MAX(0,E21+D22-C22))</f>
        <v>218542</v>
      </c>
    </row>
    <row r="23" ht="26" customHeight="1" spans="1:5" x14ac:dyDescent="0.25">
      <c r="A23" s="21">
        <f>IF(ROW()-19+1&gt;B7,"",ROW()-19+1)</f>
        <v>5</v>
      </c>
      <c r="B23" s="21">
        <f>IF(A23="","",B9+A23)</f>
        <v>70</v>
      </c>
      <c r="C23" s="22">
        <f>IF(A23="","",B13)</f>
        <v>19799</v>
      </c>
      <c r="D23" s="22">
        <f>IF(A23="","",ROUND(E22*B6,0))</f>
        <v>10927</v>
      </c>
      <c r="E23" s="22">
        <f>IF(A23="","",MAX(0,E22+D23-C23))</f>
        <v>209670</v>
      </c>
    </row>
    <row r="24" ht="26" customHeight="1" spans="1:5" x14ac:dyDescent="0.25">
      <c r="A24" s="23">
        <f>IF(ROW()-19+1&gt;B7,"",ROW()-19+1)</f>
        <v>6</v>
      </c>
      <c r="B24" s="23">
        <f>IF(A24="","",B9+A24)</f>
        <v>71</v>
      </c>
      <c r="C24" s="24">
        <f>IF(A24="","",B13)</f>
        <v>19799</v>
      </c>
      <c r="D24" s="24">
        <f>IF(A24="","",ROUND(E23*B6,0))</f>
        <v>10484</v>
      </c>
      <c r="E24" s="24">
        <f>IF(A24="","",MAX(0,E23+D24-C24))</f>
        <v>200355</v>
      </c>
    </row>
    <row r="25" ht="26" customHeight="1" spans="1:5" x14ac:dyDescent="0.25">
      <c r="A25" s="21">
        <f>IF(ROW()-19+1&gt;B7,"",ROW()-19+1)</f>
        <v>7</v>
      </c>
      <c r="B25" s="21">
        <f>IF(A25="","",B9+A25)</f>
        <v>72</v>
      </c>
      <c r="C25" s="22">
        <f>IF(A25="","",B13)</f>
        <v>19799</v>
      </c>
      <c r="D25" s="22">
        <f>IF(A25="","",ROUND(E24*B6,0))</f>
        <v>10018</v>
      </c>
      <c r="E25" s="22">
        <f>IF(A25="","",MAX(0,E24+D25-C25))</f>
        <v>190574</v>
      </c>
    </row>
    <row r="26" ht="26" customHeight="1" spans="1:5" x14ac:dyDescent="0.25">
      <c r="A26" s="23">
        <f>IF(ROW()-19+1&gt;B7,"",ROW()-19+1)</f>
        <v>8</v>
      </c>
      <c r="B26" s="23">
        <f>IF(A26="","",B9+A26)</f>
        <v>73</v>
      </c>
      <c r="C26" s="24">
        <f>IF(A26="","",B13)</f>
        <v>19799</v>
      </c>
      <c r="D26" s="24">
        <f>IF(A26="","",ROUND(E25*B6,0))</f>
        <v>9529</v>
      </c>
      <c r="E26" s="24">
        <f>IF(A26="","",MAX(0,E25+D26-C26))</f>
        <v>180304</v>
      </c>
    </row>
    <row r="27" ht="26" customHeight="1" spans="1:5" x14ac:dyDescent="0.25">
      <c r="A27" s="21">
        <f>IF(ROW()-19+1&gt;B7,"",ROW()-19+1)</f>
        <v>9</v>
      </c>
      <c r="B27" s="21">
        <f>IF(A27="","",B9+A27)</f>
        <v>74</v>
      </c>
      <c r="C27" s="22">
        <f>IF(A27="","",B13)</f>
        <v>19799</v>
      </c>
      <c r="D27" s="22">
        <f>IF(A27="","",ROUND(E26*B6,0))</f>
        <v>9015</v>
      </c>
      <c r="E27" s="22">
        <f>IF(A27="","",MAX(0,E26+D27-C27))</f>
        <v>169521</v>
      </c>
    </row>
    <row r="28" ht="26" customHeight="1" spans="1:5" x14ac:dyDescent="0.25">
      <c r="A28" s="23">
        <f>IF(ROW()-19+1&gt;B7,"",ROW()-19+1)</f>
        <v>10</v>
      </c>
      <c r="B28" s="23">
        <f>IF(A28="","",B9+A28)</f>
        <v>75</v>
      </c>
      <c r="C28" s="24">
        <f>IF(A28="","",B13)</f>
        <v>19799</v>
      </c>
      <c r="D28" s="24">
        <f>IF(A28="","",ROUND(E27*B6,0))</f>
        <v>8476</v>
      </c>
      <c r="E28" s="24">
        <f>IF(A28="","",MAX(0,E27+D28-C28))</f>
        <v>158198</v>
      </c>
    </row>
    <row r="29" ht="26" customHeight="1" spans="1:5" x14ac:dyDescent="0.25">
      <c r="A29" s="21">
        <f>IF(ROW()-19+1&gt;B7,"",ROW()-19+1)</f>
        <v>11</v>
      </c>
      <c r="B29" s="21">
        <f>IF(A29="","",B9+A29)</f>
        <v>76</v>
      </c>
      <c r="C29" s="22">
        <f>IF(A29="","",B13)</f>
        <v>19799</v>
      </c>
      <c r="D29" s="22">
        <f>IF(A29="","",ROUND(E28*B6,0))</f>
        <v>7910</v>
      </c>
      <c r="E29" s="22">
        <f>IF(A29="","",MAX(0,E28+D29-C29))</f>
        <v>146309</v>
      </c>
    </row>
    <row r="30" ht="26" customHeight="1" spans="1:5" x14ac:dyDescent="0.25">
      <c r="A30" s="23">
        <f>IF(ROW()-19+1&gt;B7,"",ROW()-19+1)</f>
        <v>12</v>
      </c>
      <c r="B30" s="23">
        <f>IF(A30="","",B9+A30)</f>
        <v>77</v>
      </c>
      <c r="C30" s="24">
        <f>IF(A30="","",B13)</f>
        <v>19799</v>
      </c>
      <c r="D30" s="24">
        <f>IF(A30="","",ROUND(E29*B6,0))</f>
        <v>7315</v>
      </c>
      <c r="E30" s="24">
        <f>IF(A30="","",MAX(0,E29+D30-C30))</f>
        <v>133826</v>
      </c>
    </row>
    <row r="31" ht="26" customHeight="1" spans="1:5" x14ac:dyDescent="0.25">
      <c r="A31" s="21">
        <f>IF(ROW()-19+1&gt;B7,"",ROW()-19+1)</f>
        <v>13</v>
      </c>
      <c r="B31" s="21">
        <f>IF(A31="","",B9+A31)</f>
        <v>78</v>
      </c>
      <c r="C31" s="22">
        <f>IF(A31="","",B13)</f>
        <v>19799</v>
      </c>
      <c r="D31" s="22">
        <f>IF(A31="","",ROUND(E30*B6,0))</f>
        <v>6691</v>
      </c>
      <c r="E31" s="22">
        <f>IF(A31="","",MAX(0,E30+D31-C31))</f>
        <v>120719</v>
      </c>
    </row>
    <row r="32" ht="26" customHeight="1" spans="1:5" x14ac:dyDescent="0.25">
      <c r="A32" s="23">
        <f>IF(ROW()-19+1&gt;B7,"",ROW()-19+1)</f>
        <v>14</v>
      </c>
      <c r="B32" s="23">
        <f>IF(A32="","",B9+A32)</f>
        <v>79</v>
      </c>
      <c r="C32" s="24">
        <f>IF(A32="","",B13)</f>
        <v>19799</v>
      </c>
      <c r="D32" s="24">
        <f>IF(A32="","",ROUND(E31*B6,0))</f>
        <v>6036</v>
      </c>
      <c r="E32" s="24">
        <f>IF(A32="","",MAX(0,E31+D32-C32))</f>
        <v>106956</v>
      </c>
    </row>
    <row r="33" ht="26" customHeight="1" spans="1:5" x14ac:dyDescent="0.25">
      <c r="A33" s="21">
        <f>IF(ROW()-19+1&gt;B7,"",ROW()-19+1)</f>
        <v>15</v>
      </c>
      <c r="B33" s="21">
        <f>IF(A33="","",B9+A33)</f>
        <v>80</v>
      </c>
      <c r="C33" s="22">
        <f>IF(A33="","",B13)</f>
        <v>19799</v>
      </c>
      <c r="D33" s="22">
        <f>IF(A33="","",ROUND(E32*B6,0))</f>
        <v>5348</v>
      </c>
      <c r="E33" s="22">
        <f>IF(A33="","",MAX(0,E32+D33-C33))</f>
        <v>92505</v>
      </c>
    </row>
    <row r="34" ht="26" customHeight="1" spans="1:5" x14ac:dyDescent="0.25">
      <c r="A34" s="23">
        <f>IF(ROW()-19+1&gt;B7,"",ROW()-19+1)</f>
        <v>16</v>
      </c>
      <c r="B34" s="23">
        <f>IF(A34="","",B9+A34)</f>
        <v>81</v>
      </c>
      <c r="C34" s="24">
        <f>IF(A34="","",B13)</f>
        <v>19799</v>
      </c>
      <c r="D34" s="24">
        <f>IF(A34="","",ROUND(E33*B6,0))</f>
        <v>4625</v>
      </c>
      <c r="E34" s="24">
        <f>IF(A34="","",MAX(0,E33+D34-C34))</f>
        <v>77332</v>
      </c>
    </row>
    <row r="35" ht="26" customHeight="1" spans="1:5" x14ac:dyDescent="0.25">
      <c r="A35" s="21">
        <f>IF(ROW()-19+1&gt;B7,"",ROW()-19+1)</f>
        <v>17</v>
      </c>
      <c r="B35" s="21">
        <f>IF(A35="","",B9+A35)</f>
        <v>82</v>
      </c>
      <c r="C35" s="22">
        <f>IF(A35="","",B13)</f>
        <v>19799</v>
      </c>
      <c r="D35" s="22">
        <f>IF(A35="","",ROUND(E34*B6,0))</f>
        <v>3867</v>
      </c>
      <c r="E35" s="22">
        <f>IF(A35="","",MAX(0,E34+D35-C35))</f>
        <v>61400</v>
      </c>
    </row>
    <row r="36" ht="26" customHeight="1" spans="1:5" x14ac:dyDescent="0.25">
      <c r="A36" s="23">
        <f>IF(ROW()-19+1&gt;B7,"",ROW()-19+1)</f>
        <v>18</v>
      </c>
      <c r="B36" s="23">
        <f>IF(A36="","",B9+A36)</f>
        <v>83</v>
      </c>
      <c r="C36" s="24">
        <f>IF(A36="","",B13)</f>
        <v>19799</v>
      </c>
      <c r="D36" s="24">
        <f>IF(A36="","",ROUND(E35*B6,0))</f>
        <v>3070</v>
      </c>
      <c r="E36" s="24">
        <f>IF(A36="","",MAX(0,E35+D36-C36))</f>
        <v>44671</v>
      </c>
    </row>
    <row r="37" ht="26" customHeight="1" spans="1:5" x14ac:dyDescent="0.25">
      <c r="A37" s="21">
        <f>IF(ROW()-19+1&gt;B7,"",ROW()-19+1)</f>
        <v>19</v>
      </c>
      <c r="B37" s="21">
        <f>IF(A37="","",B9+A37)</f>
        <v>84</v>
      </c>
      <c r="C37" s="22">
        <f>IF(A37="","",B13)</f>
        <v>19799</v>
      </c>
      <c r="D37" s="22">
        <f>IF(A37="","",ROUND(E36*B6,0))</f>
        <v>2234</v>
      </c>
      <c r="E37" s="22">
        <f>IF(A37="","",MAX(0,E36+D37-C37))</f>
        <v>27106</v>
      </c>
    </row>
    <row r="38" ht="26" customHeight="1" spans="1:5" x14ac:dyDescent="0.25">
      <c r="A38" s="23">
        <f>IF(ROW()-19+1&gt;B7,"",ROW()-19+1)</f>
        <v>20</v>
      </c>
      <c r="B38" s="23">
        <f>IF(A38="","",B9+A38)</f>
        <v>85</v>
      </c>
      <c r="C38" s="24">
        <f>IF(A38="","",B13)</f>
        <v>19799</v>
      </c>
      <c r="D38" s="24">
        <f>IF(A38="","",ROUND(E37*B6,0))</f>
        <v>1355</v>
      </c>
      <c r="E38" s="24">
        <f>IF(A38="","",MAX(0,E37+D38-C38))</f>
        <v>8662</v>
      </c>
    </row>
    <row r="39" ht="26" customHeight="1" spans="1:5" x14ac:dyDescent="0.25">
      <c r="A39" s="21" t="str">
        <f>IF(ROW()-19+1&gt;B7,"",ROW()-19+1)</f>
        <v> </v>
      </c>
      <c r="B39" s="21" t="str">
        <f>IF(A39="","",B9+A39)</f>
        <v> </v>
      </c>
      <c r="C39" s="22" t="str">
        <f>IF(A39="","",B13)</f>
        <v> </v>
      </c>
      <c r="D39" s="22" t="str">
        <f>IF(A39="","",ROUND(E38*B6,0))</f>
        <v> </v>
      </c>
      <c r="E39" s="22" t="str">
        <f>IF(A39="","",MAX(0,E38+D39-C39))</f>
        <v> </v>
      </c>
    </row>
    <row r="40" ht="26" customHeight="1" spans="1:5" x14ac:dyDescent="0.25">
      <c r="A40" s="23" t="str">
        <f>IF(ROW()-19+1&gt;B7,"",ROW()-19+1)</f>
        <v> </v>
      </c>
      <c r="B40" s="23" t="str">
        <f>IF(A40="","",B9+A40)</f>
        <v> </v>
      </c>
      <c r="C40" s="24" t="str">
        <f>IF(A40="","",B13)</f>
        <v> </v>
      </c>
      <c r="D40" s="24" t="str">
        <f>IF(A40="","",ROUND(E39*B6,0))</f>
        <v> </v>
      </c>
      <c r="E40" s="24" t="str">
        <f>IF(A40="","",MAX(0,E39+D40-C40))</f>
        <v> </v>
      </c>
    </row>
    <row r="41" ht="26" customHeight="1" spans="1:5" x14ac:dyDescent="0.25">
      <c r="A41" s="21" t="str">
        <f>IF(ROW()-19+1&gt;B7,"",ROW()-19+1)</f>
        <v> </v>
      </c>
      <c r="B41" s="21" t="str">
        <f>IF(A41="","",B9+A41)</f>
        <v> </v>
      </c>
      <c r="C41" s="22" t="str">
        <f>IF(A41="","",B13)</f>
        <v> </v>
      </c>
      <c r="D41" s="22" t="str">
        <f>IF(A41="","",ROUND(E40*B6,0))</f>
        <v> </v>
      </c>
      <c r="E41" s="22" t="str">
        <f>IF(A41="","",MAX(0,E40+D41-C41))</f>
        <v> </v>
      </c>
    </row>
    <row r="42" ht="26" customHeight="1" spans="1:5" x14ac:dyDescent="0.25">
      <c r="A42" s="23" t="str">
        <f>IF(ROW()-19+1&gt;B7,"",ROW()-19+1)</f>
        <v> </v>
      </c>
      <c r="B42" s="23" t="str">
        <f>IF(A42="","",B9+A42)</f>
        <v> </v>
      </c>
      <c r="C42" s="24" t="str">
        <f>IF(A42="","",B13)</f>
        <v> </v>
      </c>
      <c r="D42" s="24" t="str">
        <f>IF(A42="","",ROUND(E41*B6,0))</f>
        <v> </v>
      </c>
      <c r="E42" s="24" t="str">
        <f>IF(A42="","",MAX(0,E41+D42-C42))</f>
        <v> </v>
      </c>
    </row>
    <row r="43" ht="26" customHeight="1" spans="1:5" x14ac:dyDescent="0.25">
      <c r="A43" s="21" t="str">
        <f>IF(ROW()-19+1&gt;B7,"",ROW()-19+1)</f>
        <v> </v>
      </c>
      <c r="B43" s="21" t="str">
        <f>IF(A43="","",B9+A43)</f>
        <v> </v>
      </c>
      <c r="C43" s="22" t="str">
        <f>IF(A43="","",B13)</f>
        <v> </v>
      </c>
      <c r="D43" s="22" t="str">
        <f>IF(A43="","",ROUND(E42*B6,0))</f>
        <v> </v>
      </c>
      <c r="E43" s="22" t="str">
        <f>IF(A43="","",MAX(0,E42+D43-C43))</f>
        <v> </v>
      </c>
    </row>
    <row r="44" ht="26" customHeight="1" spans="1:5" x14ac:dyDescent="0.25">
      <c r="A44" s="23" t="str">
        <f>IF(ROW()-19+1&gt;B7,"",ROW()-19+1)</f>
        <v> </v>
      </c>
      <c r="B44" s="23" t="str">
        <f>IF(A44="","",B9+A44)</f>
        <v> </v>
      </c>
      <c r="C44" s="24" t="str">
        <f>IF(A44="","",B13)</f>
        <v> </v>
      </c>
      <c r="D44" s="24" t="str">
        <f>IF(A44="","",ROUND(E43*B6,0))</f>
        <v> </v>
      </c>
      <c r="E44" s="24" t="str">
        <f>IF(A44="","",MAX(0,E43+D44-C44))</f>
        <v> </v>
      </c>
    </row>
    <row r="45" ht="26" customHeight="1" spans="1:5" x14ac:dyDescent="0.25">
      <c r="A45" s="21" t="str">
        <f>IF(ROW()-19+1&gt;B7,"",ROW()-19+1)</f>
        <v> </v>
      </c>
      <c r="B45" s="21" t="str">
        <f>IF(A45="","",B9+A45)</f>
        <v> </v>
      </c>
      <c r="C45" s="22" t="str">
        <f>IF(A45="","",B13)</f>
        <v> </v>
      </c>
      <c r="D45" s="22" t="str">
        <f>IF(A45="","",ROUND(E44*B6,0))</f>
        <v> </v>
      </c>
      <c r="E45" s="22" t="str">
        <f>IF(A45="","",MAX(0,E44+D45-C45))</f>
        <v> </v>
      </c>
    </row>
    <row r="46" ht="26" customHeight="1" spans="1:5" x14ac:dyDescent="0.25">
      <c r="A46" s="23" t="str">
        <f>IF(ROW()-19+1&gt;B7,"",ROW()-19+1)</f>
        <v> </v>
      </c>
      <c r="B46" s="23" t="str">
        <f>IF(A46="","",B9+A46)</f>
        <v> </v>
      </c>
      <c r="C46" s="24" t="str">
        <f>IF(A46="","",B13)</f>
        <v> </v>
      </c>
      <c r="D46" s="24" t="str">
        <f>IF(A46="","",ROUND(E45*B6,0))</f>
        <v> </v>
      </c>
      <c r="E46" s="24" t="str">
        <f>IF(A46="","",MAX(0,E45+D46-C46))</f>
        <v> </v>
      </c>
    </row>
    <row r="47" ht="26" customHeight="1" spans="1:5" x14ac:dyDescent="0.25">
      <c r="A47" s="21" t="str">
        <f>IF(ROW()-19+1&gt;B7,"",ROW()-19+1)</f>
        <v> </v>
      </c>
      <c r="B47" s="21" t="str">
        <f>IF(A47="","",B9+A47)</f>
        <v> </v>
      </c>
      <c r="C47" s="22" t="str">
        <f>IF(A47="","",B13)</f>
        <v> </v>
      </c>
      <c r="D47" s="22" t="str">
        <f>IF(A47="","",ROUND(E46*B6,0))</f>
        <v> </v>
      </c>
      <c r="E47" s="22" t="str">
        <f>IF(A47="","",MAX(0,E46+D47-C47))</f>
        <v> </v>
      </c>
    </row>
    <row r="48" ht="26" customHeight="1" spans="1:5" x14ac:dyDescent="0.25">
      <c r="A48" s="23" t="str">
        <f>IF(ROW()-19+1&gt;B7,"",ROW()-19+1)</f>
        <v> </v>
      </c>
      <c r="B48" s="23" t="str">
        <f>IF(A48="","",B9+A48)</f>
        <v> </v>
      </c>
      <c r="C48" s="24" t="str">
        <f>IF(A48="","",B13)</f>
        <v> </v>
      </c>
      <c r="D48" s="24" t="str">
        <f>IF(A48="","",ROUND(E47*B6,0))</f>
        <v> </v>
      </c>
      <c r="E48" s="24" t="str">
        <f>IF(A48="","",MAX(0,E47+D48-C48))</f>
        <v> </v>
      </c>
    </row>
    <row r="49" ht="8" customHeight="1" x14ac:dyDescent="0.25"/>
    <row r="50" ht="6" customHeight="1" x14ac:dyDescent="0.25"/>
    <row r="51" ht="20" customHeight="1" spans="1:5" x14ac:dyDescent="0.25">
      <c r="A51" s="25" t="s">
        <v>11</v>
      </c>
      <c r="B51" s="25"/>
      <c r="C51" s="25"/>
      <c r="D51" s="25"/>
      <c r="E51" s="25"/>
    </row>
    <row r="52" ht="20" customHeight="1" spans="1:5" x14ac:dyDescent="0.25">
      <c r="A52" s="26" t="s">
        <v>12</v>
      </c>
      <c r="B52" s="26"/>
      <c r="C52" s="26"/>
      <c r="D52" s="26"/>
      <c r="E52" s="26"/>
    </row>
  </sheetData>
  <sheetProtection sheet="1"/>
  <mergeCells count="4">
    <mergeCell ref="A1:E1"/>
    <mergeCell ref="A2:E2"/>
    <mergeCell ref="A51:E51"/>
    <mergeCell ref="A52:E52"/>
  </mergeCells>
  <hyperlinks>
    <hyperlink ref="A52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14213D"/>
    <pageSetUpPr fitToPage="1"/>
  </sheetPr>
  <dimension ref="A1:H27"/>
  <sheetViews>
    <sheetView workbookViewId="0" showGridLines="0" zoomScale="125"/>
  </sheetViews>
  <sheetFormatPr defaultRowHeight="15" outlineLevelRow="0" outlineLevelCol="0" x14ac:dyDescent="55"/>
  <cols>
    <col min="1" max="1" width="3" customWidth="1"/>
    <col min="2" max="7" width="16" customWidth="1"/>
    <col min="8" max="8" width="20" customWidth="1"/>
  </cols>
  <sheetData>
    <row r="1" ht="48" customHeight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2" ht="24" customHeight="1" spans="1:8" x14ac:dyDescent="0.25">
      <c r="A2" s="2" t="s">
        <v>1</v>
      </c>
      <c r="B2" s="2"/>
      <c r="C2" s="2"/>
      <c r="D2" s="2"/>
      <c r="E2" s="2"/>
      <c r="F2" s="2"/>
      <c r="G2" s="2"/>
      <c r="H2" s="2"/>
    </row>
    <row r="3" ht="14" customHeight="1" x14ac:dyDescent="0.25"/>
    <row r="4" ht="22" customHeight="1" spans="2:8" x14ac:dyDescent="0.25">
      <c r="B4" s="3" t="s">
        <v>2</v>
      </c>
      <c r="C4" s="3"/>
      <c r="D4" s="3" t="s">
        <v>3</v>
      </c>
      <c r="E4" s="3"/>
      <c r="F4" s="3" t="s">
        <v>4</v>
      </c>
      <c r="G4" s="3"/>
      <c r="H4" s="3" t="s">
        <v>5</v>
      </c>
    </row>
    <row r="5" ht="40" customHeight="1" spans="2:8" x14ac:dyDescent="0.25">
      <c r="B5" s="4">
        <f>'Calculator'!B12</f>
        <v>1650</v>
      </c>
      <c r="C5" s="4"/>
      <c r="D5" s="5">
        <f>'Calculator'!B13</f>
        <v>19799</v>
      </c>
      <c r="E5" s="5"/>
      <c r="F5" s="5">
        <f>'Calculator'!B14</f>
        <v>395973</v>
      </c>
      <c r="G5" s="5"/>
      <c r="H5" s="5">
        <f>'Calculator'!B15</f>
        <v>145973</v>
      </c>
    </row>
    <row r="6" ht="20" customHeight="1" spans="2:8" x14ac:dyDescent="0.25">
      <c r="B6" s="6" t="s">
        <v>6</v>
      </c>
      <c r="C6" s="6"/>
      <c r="D6" s="6" t="s">
        <v>7</v>
      </c>
      <c r="E6" s="6"/>
      <c r="F6" s="6" t="s">
        <v>8</v>
      </c>
      <c r="G6" s="6"/>
      <c r="H6" s="6" t="s">
        <v>9</v>
      </c>
    </row>
    <row r="7" ht="20" customHeight="1" x14ac:dyDescent="0.25"/>
    <row r="8" ht="28" customHeight="1" spans="1:8" x14ac:dyDescent="0.25">
      <c r="A8" s="7" t="s">
        <v>10</v>
      </c>
      <c r="B8" s="8"/>
      <c r="C8" s="8"/>
      <c r="D8" s="8"/>
      <c r="E8" s="8"/>
      <c r="F8" s="8"/>
      <c r="G8" s="8"/>
      <c r="H8" s="8"/>
    </row>
    <row r="9" ht="18" customHeight="1" x14ac:dyDescent="0.25"/>
    <row r="10" ht="18" customHeight="1" x14ac:dyDescent="0.25"/>
    <row r="11" ht="18" customHeight="1" x14ac:dyDescent="0.25"/>
    <row r="12" ht="18" customHeight="1" x14ac:dyDescent="0.25"/>
    <row r="13" ht="18" customHeight="1" x14ac:dyDescent="0.25"/>
    <row r="14" ht="18" customHeight="1" x14ac:dyDescent="0.25"/>
    <row r="15" ht="18" customHeight="1" x14ac:dyDescent="0.25"/>
    <row r="16" ht="18" customHeight="1" x14ac:dyDescent="0.25"/>
    <row r="17" ht="18" customHeight="1" x14ac:dyDescent="0.25"/>
    <row r="18" ht="18" customHeight="1" x14ac:dyDescent="0.25"/>
    <row r="19" ht="18" customHeight="1" x14ac:dyDescent="0.25"/>
    <row r="20" ht="18" customHeight="1" x14ac:dyDescent="0.25"/>
    <row r="21" ht="18" customHeight="1" x14ac:dyDescent="0.25"/>
    <row r="22" ht="18" customHeight="1" x14ac:dyDescent="0.25"/>
    <row r="23" ht="18" customHeight="1" x14ac:dyDescent="0.25"/>
    <row r="24" ht="8" customHeight="1" x14ac:dyDescent="0.25"/>
    <row r="25" ht="6" customHeight="1" x14ac:dyDescent="0.25"/>
    <row r="26" ht="20" customHeight="1" spans="1:8" x14ac:dyDescent="0.25">
      <c r="A26" s="9" t="s">
        <v>11</v>
      </c>
      <c r="B26" s="9"/>
      <c r="C26" s="9"/>
      <c r="D26" s="9"/>
      <c r="E26" s="9"/>
      <c r="F26" s="9"/>
      <c r="G26" s="9"/>
      <c r="H26" s="9"/>
    </row>
    <row r="27" ht="20" customHeight="1" spans="1:8" x14ac:dyDescent="0.25">
      <c r="A27" s="10" t="s">
        <v>12</v>
      </c>
      <c r="B27" s="10"/>
      <c r="C27" s="10"/>
      <c r="D27" s="10"/>
      <c r="E27" s="10"/>
      <c r="F27" s="10"/>
      <c r="G27" s="10"/>
      <c r="H27" s="10"/>
    </row>
  </sheetData>
  <mergeCells count="13">
    <mergeCell ref="A1:H1"/>
    <mergeCell ref="A2:H2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A26:H26"/>
    <mergeCell ref="A27:H27"/>
  </mergeCells>
  <hyperlinks>
    <hyperlink ref="A27" r:id="rId1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  <drawing r:id="rIdDrawing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9A7B4F"/>
    <pageSetUpPr fitToPage="1"/>
  </sheetPr>
  <dimension ref="A1:B22"/>
  <sheetViews>
    <sheetView workbookViewId="0" showGridLines="0" zoomScale="125"/>
  </sheetViews>
  <sheetFormatPr defaultRowHeight="15" outlineLevelRow="0" outlineLevelCol="0" x14ac:dyDescent="55"/>
  <cols>
    <col min="1" max="1" width="3" customWidth="1"/>
    <col min="2" max="2" width="80" customWidth="1"/>
    <col min="8" max="8" width="20" customWidth="1"/>
  </cols>
  <sheetData>
    <row r="1" ht="48" customHeight="1" spans="2:2" x14ac:dyDescent="0.25">
      <c r="B1" s="1" t="s">
        <v>30</v>
      </c>
    </row>
    <row r="2" ht="20" customHeight="1" spans="2:2" x14ac:dyDescent="0.25">
      <c r="B2" s="2" t="s">
        <v>31</v>
      </c>
    </row>
    <row r="3" ht="16" customHeight="1" x14ac:dyDescent="0.25"/>
    <row r="4" ht="28" customHeight="1" spans="2:2" x14ac:dyDescent="0.25">
      <c r="B4" s="7" t="s">
        <v>32</v>
      </c>
    </row>
    <row r="5" ht="24" customHeight="1" spans="2:2" x14ac:dyDescent="0.25">
      <c r="B5" s="27" t="s">
        <v>33</v>
      </c>
    </row>
    <row r="6" ht="24" customHeight="1" spans="2:2" x14ac:dyDescent="0.25">
      <c r="B6" s="27" t="s">
        <v>34</v>
      </c>
    </row>
    <row r="7" ht="24" customHeight="1" spans="2:2" x14ac:dyDescent="0.25">
      <c r="B7" s="27" t="s">
        <v>35</v>
      </c>
    </row>
    <row r="8" ht="24" customHeight="1" spans="2:2" x14ac:dyDescent="0.25">
      <c r="B8" s="27" t="s">
        <v>36</v>
      </c>
    </row>
    <row r="9" ht="12" customHeight="1" x14ac:dyDescent="0.25"/>
    <row r="10" ht="28" customHeight="1" spans="2:2" x14ac:dyDescent="0.25">
      <c r="B10" s="7" t="s">
        <v>37</v>
      </c>
    </row>
    <row r="11" ht="24" customHeight="1" spans="2:2" x14ac:dyDescent="0.25">
      <c r="B11" s="27" t="s">
        <v>38</v>
      </c>
    </row>
    <row r="12" ht="24" customHeight="1" spans="2:2" x14ac:dyDescent="0.25">
      <c r="B12" s="27" t="s">
        <v>39</v>
      </c>
    </row>
    <row r="13" ht="24" customHeight="1" spans="2:2" x14ac:dyDescent="0.25">
      <c r="B13" s="27" t="s">
        <v>40</v>
      </c>
    </row>
    <row r="14" ht="24" customHeight="1" spans="2:2" x14ac:dyDescent="0.25">
      <c r="B14" s="27" t="s">
        <v>41</v>
      </c>
    </row>
    <row r="15" ht="12" customHeight="1" x14ac:dyDescent="0.25"/>
    <row r="16" ht="28" customHeight="1" spans="2:2" x14ac:dyDescent="0.25">
      <c r="B16" s="7" t="s">
        <v>42</v>
      </c>
    </row>
    <row r="17" ht="24" customHeight="1" spans="2:2" x14ac:dyDescent="0.25">
      <c r="B17" s="27" t="s">
        <v>43</v>
      </c>
    </row>
    <row r="18" ht="24" customHeight="1" spans="2:2" x14ac:dyDescent="0.25">
      <c r="B18" s="27" t="s">
        <v>44</v>
      </c>
    </row>
    <row r="19" ht="12" customHeight="1" x14ac:dyDescent="0.25"/>
    <row r="20" ht="6" customHeight="1" x14ac:dyDescent="0.25"/>
    <row r="21" ht="20" customHeight="1" spans="1:2" x14ac:dyDescent="0.25">
      <c r="A21" s="9" t="s">
        <v>11</v>
      </c>
      <c r="B21" s="9"/>
    </row>
    <row r="22" ht="20" customHeight="1" spans="1:2" x14ac:dyDescent="0.25">
      <c r="A22" s="10" t="s">
        <v>12</v>
      </c>
      <c r="B22" s="10"/>
    </row>
  </sheetData>
  <mergeCells count="2">
    <mergeCell ref="A21:B21"/>
    <mergeCell ref="A22:B22"/>
  </mergeCells>
  <hyperlinks>
    <hyperlink ref="A22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xl/worksheets/sheet4.xml><?xml version="1.0" encoding="utf-8"?>
<worksheet xmlns="http://schemas.openxmlformats.org/spreadsheetml/2006/main">
  <sheetData>
    <row r="1">
      <c r="A1" t="inlineStr">
        <is>
          <t>Remaining Balance Over Time</t>
        </is>
      </c>
      <c r="B1" t="inlineStr">
        <is>
          <t>Balance</t>
        </is>
      </c>
    </row>
    <row r="2">
      <c r="A2" t="inlineStr">
        <is>
          <t>Year 1</t>
        </is>
      </c>
      <c r="B2">
        <v>242701</v>
      </c>
    </row>
    <row r="3">
      <c r="A3" t="inlineStr">
        <is>
          <t>Year 3</t>
        </is>
      </c>
      <c r="B3">
        <v>226991</v>
      </c>
    </row>
    <row r="4">
      <c r="A4" t="inlineStr">
        <is>
          <t>Year 5</t>
        </is>
      </c>
      <c r="B4">
        <v>209670</v>
      </c>
    </row>
    <row r="5">
      <c r="A5" t="inlineStr">
        <is>
          <t>Year 7</t>
        </is>
      </c>
      <c r="B5">
        <v>190574</v>
      </c>
    </row>
    <row r="6">
      <c r="A6" t="inlineStr">
        <is>
          <t>Year 9</t>
        </is>
      </c>
      <c r="B6">
        <v>169521</v>
      </c>
    </row>
    <row r="7">
      <c r="A7" t="inlineStr">
        <is>
          <t>Year 11</t>
        </is>
      </c>
      <c r="B7">
        <v>146309</v>
      </c>
    </row>
    <row r="8">
      <c r="A8" t="inlineStr">
        <is>
          <t>Year 13</t>
        </is>
      </c>
      <c r="B8">
        <v>120719</v>
      </c>
    </row>
    <row r="9">
      <c r="A9" t="inlineStr">
        <is>
          <t>Year 15</t>
        </is>
      </c>
      <c r="B9">
        <v>92505</v>
      </c>
    </row>
    <row r="10">
      <c r="A10" t="inlineStr">
        <is>
          <t>Year 17</t>
        </is>
      </c>
      <c r="B10">
        <v>61400</v>
      </c>
    </row>
    <row r="11">
      <c r="A11" t="inlineStr">
        <is>
          <t>Year 19</t>
        </is>
      </c>
      <c r="B11">
        <v>27106</v>
      </c>
    </row>
    <row r="12">
      <c r="A12" t="inlineStr">
        <is>
          <t>Year 20</t>
        </is>
      </c>
      <c r="B12">
        <v>8662</v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Calculator</vt:lpstr>
      <vt:lpstr>How to Use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FinancialAha.com</dc:creator>
  <dc:title>Annuity Calculator</dc:title>
  <dc:subject>Financial Template</dc:subject>
  <dc:description>Free Annuity Calculator template by FinancialAha.com</dc:description>
  <cp:keywords>finance, template, spreadsheet, FinancialAha</cp:keywords>
  <cp:category>Finance</cp:category>
  <cp:lastModifiedBy>Unknown</cp:lastModifiedBy>
  <cp:lastPrinted>2026-04-01T17:59:37Z</cp:lastPrinted>
  <dcterms:created xsi:type="dcterms:W3CDTF">2026-04-01T17:59:37Z</dcterms:created>
  <dcterms:modified xsi:type="dcterms:W3CDTF">2026-04-01T17:59:37Z</dcterms:modified>
</cp:coreProperties>
</file>