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Budget Tracker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<sst xmlns="http://schemas.openxmlformats.org/spreadsheetml/2006/main" count="209" uniqueCount="108">
  <si>
    <t>70/20/10 Budget Overview</t>
  </si>
  <si>
    <t>Needs 70% - Savings 20% - Wants 10%</t>
  </si>
  <si>
    <t>by FinancialAha.com</t>
  </si>
  <si>
    <t>MONTHLY INCOME</t>
  </si>
  <si>
    <t>NEEDS (70% TARGET)</t>
  </si>
  <si>
    <t>SAVINGS (20% TARGET)</t>
  </si>
  <si>
    <t>total this month</t>
  </si>
  <si>
    <t>71% of income (target: 70%)</t>
  </si>
  <si>
    <t>19% of income (target: 20%)</t>
  </si>
  <si>
    <t>WANTS (10% TARGET)</t>
  </si>
  <si>
    <t>ACTUAL SAVINGS RATE</t>
  </si>
  <si>
    <t>OVER / UNDER BUDGET</t>
  </si>
  <si>
    <t>10% of income (target: 10%)</t>
  </si>
  <si>
    <t>savings as % of income</t>
  </si>
  <si>
    <t>positive = money left over</t>
  </si>
  <si>
    <t>TARGET VS. ACTUAL BY CATEGORY</t>
  </si>
  <si>
    <t>ACTUAL SPENDING BREAKDOWN</t>
  </si>
  <si>
    <t>CATEGORY STATUS</t>
  </si>
  <si>
    <t>Category</t>
  </si>
  <si>
    <t>Target</t>
  </si>
  <si>
    <t>Actual</t>
  </si>
  <si>
    <t>Difference</t>
  </si>
  <si>
    <t>% of Income</t>
  </si>
  <si>
    <t>Status</t>
  </si>
  <si>
    <t>Needs (70%)</t>
  </si>
  <si>
    <t>Savings (20%)</t>
  </si>
  <si>
    <t>Wants (10%)</t>
  </si>
  <si>
    <t>Created with FinancialAha.com - Free financial tools and templates</t>
  </si>
  <si>
    <t>Get a premium spreadsheet from FinancialAha.com</t>
  </si>
  <si>
    <t/>
  </si>
  <si>
    <t>Needs</t>
  </si>
  <si>
    <t>Savings</t>
  </si>
  <si>
    <t>Wants</t>
  </si>
  <si>
    <t>Spending</t>
  </si>
  <si>
    <t>70/20/10 Budget Tracker</t>
  </si>
  <si>
    <t>Enter your income and actual spending in the yellow cells. Targets auto-calculate from your income.</t>
  </si>
  <si>
    <t>Salary / Wages</t>
  </si>
  <si>
    <t>Side Income</t>
  </si>
  <si>
    <t>Other Income</t>
  </si>
  <si>
    <t>Total Monthly Income</t>
  </si>
  <si>
    <t>YOUR 70/20/10 ALLOCATION</t>
  </si>
  <si>
    <t>NEEDS (70% OF INCOME)</t>
  </si>
  <si>
    <t>Rent / Mortgage</t>
  </si>
  <si>
    <t>Utilities</t>
  </si>
  <si>
    <t>Groceries</t>
  </si>
  <si>
    <t>Insurance</t>
  </si>
  <si>
    <t>Transportation</t>
  </si>
  <si>
    <t>Minimum Debt Payments</t>
  </si>
  <si>
    <t>Healthcare</t>
  </si>
  <si>
    <t>Phone / Internet</t>
  </si>
  <si>
    <t>Childcare</t>
  </si>
  <si>
    <t>Household Essentials</t>
  </si>
  <si>
    <t>Total Needs</t>
  </si>
  <si>
    <t>SAVINGS (20% OF INCOME)</t>
  </si>
  <si>
    <t>Emergency Fund</t>
  </si>
  <si>
    <t>Retirement (401k/IRA)</t>
  </si>
  <si>
    <t>Investments</t>
  </si>
  <si>
    <t>Debt Extra Payments</t>
  </si>
  <si>
    <t>Other Savings</t>
  </si>
  <si>
    <t>Total Savings</t>
  </si>
  <si>
    <t>WANTS (10% OF INCOME)</t>
  </si>
  <si>
    <t>Dining Out</t>
  </si>
  <si>
    <t>Entertainment</t>
  </si>
  <si>
    <t>Shopping</t>
  </si>
  <si>
    <t>Subscriptions</t>
  </si>
  <si>
    <t>Personal Care</t>
  </si>
  <si>
    <t>Hobbies</t>
  </si>
  <si>
    <t>Total Wants</t>
  </si>
  <si>
    <t>OVERALL SUMMARY</t>
  </si>
  <si>
    <t>Total Spent</t>
  </si>
  <si>
    <t>Remaining (Income - Total Spent)</t>
  </si>
  <si>
    <t>Actual Savings Rate</t>
  </si>
  <si>
    <t>20.0%</t>
  </si>
  <si>
    <t>How to Use This Template</t>
  </si>
  <si>
    <t>A quick guide to the 70/20/10 budgeting method and this template.</t>
  </si>
  <si>
    <t>WHAT IS THE 70/20/10 RULE?</t>
  </si>
  <si>
    <t>The 70/20/10 rule is a minimalist budgeting approach that divides after-tax income into three buckets:</t>
  </si>
  <si>
    <t xml:space="preserve">  70% for NEEDS - All essential living expenses.</t>
  </si>
  <si>
    <t xml:space="preserve">  This is a generous allocation for housing, utilities, groceries, insurance,</t>
  </si>
  <si>
    <t xml:space="preserve">  transportation, debt minimums, healthcare, phone, internet, and household basics.</t>
  </si>
  <si>
    <t xml:space="preserve">  20% for SAVINGS - Building your financial future.</t>
  </si>
  <si>
    <t xml:space="preserve">  Emergency fund, retirement contributions, investments, and extra debt payments.</t>
  </si>
  <si>
    <t xml:space="preserve">  10% for WANTS - Minimal discretionary spending.</t>
  </si>
  <si>
    <t xml:space="preserve">  Dining out, entertainment, shopping, subscriptions, and hobbies.</t>
  </si>
  <si>
    <t>This approach prioritizes financial security over lifestyle spending.</t>
  </si>
  <si>
    <t>It works well for people focused on aggressive debt payoff or building wealth.</t>
  </si>
  <si>
    <t>WHO IS THIS FOR?</t>
  </si>
  <si>
    <t>The 70/20/10 split works well for people who:</t>
  </si>
  <si>
    <t xml:space="preserve">  - Want to minimize discretionary spending and focus on savings</t>
  </si>
  <si>
    <t xml:space="preserve">  - Are paying off significant debt and need most income for essentials</t>
  </si>
  <si>
    <t xml:space="preserve">  - Prefer a simple, disciplined approach to money management</t>
  </si>
  <si>
    <t xml:space="preserve">  - Have high fixed costs and want to protect their savings rate</t>
  </si>
  <si>
    <t>If 10% for wants feels too restrictive, consider the 60/20/20 or 50/30/20 methods instead.</t>
  </si>
  <si>
    <t>GETTING STARTED</t>
  </si>
  <si>
    <t>1. Go to the "Budget Tracker" sheet.</t>
  </si>
  <si>
    <t>2. Enter your monthly income sources in the yellow cells under Monthly Income.</t>
  </si>
  <si>
    <t>3. The template automatically calculates your 70/20/10 targets.</t>
  </si>
  <si>
    <t>4. Enter your actual spending for each category in the Actual column (yellow cells).</t>
  </si>
  <si>
    <t>5. The Difference and Status columns update automatically.</t>
  </si>
  <si>
    <t>6. Check the Dashboard for a visual overview.</t>
  </si>
  <si>
    <t>COLOR CODING</t>
  </si>
  <si>
    <t>Yellow cells with a gold border are editable inputs - enter your data here.</t>
  </si>
  <si>
    <t>Green-tinted cells are calculated results - these update automatically.</t>
  </si>
  <si>
    <t>Green text means "On Track" - you are within or under your target.</t>
  </si>
  <si>
    <t>Red text means "Over Budget" - you have exceeded your target for that category.</t>
  </si>
  <si>
    <t>COMPATIBILITY</t>
  </si>
  <si>
    <t>This template works in Microsoft Excel, Google Sheets, and LibreOffice Calc.</t>
  </si>
  <si>
    <t>No macros or VBA required - everything is formula-driven.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</si>
</sst>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0.0%"/>
  </numFmts>
  <fonts count="25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9A7B4F"/>
      <sz val="20"/>
      <name val="Aptos"/>
    </font>
    <font>
      <b/>
      <color rgb="14213D"/>
      <sz val="11"/>
      <name val="Aptos"/>
    </font>
    <font>
      <b/>
      <color rgb="FFFFFF"/>
      <sz val="10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B91C1C"/>
      <sz val="10"/>
      <name val="Aptos"/>
    </font>
    <font>
      <b/>
      <color rgb="047857"/>
      <sz val="10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4213D"/>
      <sz val="10"/>
      <name val="Aptos"/>
    </font>
    <font>
      <b/>
      <i/>
      <color rgb="4A4F5E"/>
      <sz val="10"/>
      <name val="Aptos"/>
    </font>
    <font>
      <i/>
      <color rgb="4A4F5E"/>
      <sz val="10"/>
      <name val="Aptos"/>
    </font>
    <font>
      <color rgb="4A4F5E"/>
      <sz val="13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4F5F7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9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/>
      <right/>
      <top/>
      <bottom style="thin">
        <color rgb="E8EAF0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/>
      <right/>
      <top style="thin">
        <color rgb="CDD1DA"/>
      </top>
      <bottom/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top"/>
    </xf>
    <xf numFmtId="164" fontId="8" fillId="0" borderId="2" xfId="0" applyNumberFormat="1" applyFont="1" applyBorder="1" applyAlignment="1" applyProtection="1">
      <alignment horizontal="center" vertical="center"/>
    </xf>
    <xf numFmtId="165" fontId="6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2" borderId="0" xfId="0" applyFont="1" applyFill="1" applyAlignment="1" applyProtection="1">
      <alignment horizontal="left" vertical="center" wrapText="1" indent="1"/>
    </xf>
    <xf numFmtId="0" fontId="10" fillId="2" borderId="0" xfId="0" applyFont="1" applyFill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 indent="1"/>
    </xf>
    <xf numFmtId="164" fontId="12" fillId="0" borderId="5" xfId="0" applyNumberFormat="1" applyFont="1" applyBorder="1" applyAlignment="1" applyProtection="1">
      <alignment horizontal="right" vertical="center"/>
    </xf>
    <xf numFmtId="9" fontId="12" fillId="0" borderId="5" xfId="0" applyNumberFormat="1" applyFont="1" applyBorder="1" applyAlignment="1" applyProtection="1">
      <alignment horizontal="right" vertical="center"/>
    </xf>
    <xf numFmtId="0" fontId="13" fillId="0" borderId="5" xfId="0" applyFont="1" applyBorder="1" applyAlignment="1" applyProtection="1">
      <alignment horizontal="center" vertical="center"/>
    </xf>
    <xf numFmtId="0" fontId="11" fillId="3" borderId="0" xfId="0" applyFont="1" applyFill="1" applyAlignment="1" applyProtection="1">
      <alignment horizontal="left" vertical="center" indent="1"/>
    </xf>
    <xf numFmtId="164" fontId="12" fillId="3" borderId="5" xfId="0" applyNumberFormat="1" applyFont="1" applyFill="1" applyBorder="1" applyAlignment="1" applyProtection="1">
      <alignment horizontal="right" vertical="center"/>
    </xf>
    <xf numFmtId="9" fontId="12" fillId="3" borderId="5" xfId="0" applyNumberFormat="1" applyFont="1" applyFill="1" applyBorder="1" applyAlignment="1" applyProtection="1">
      <alignment horizontal="right" vertical="center"/>
    </xf>
    <xf numFmtId="0" fontId="14" fillId="3" borderId="5" xfId="0" applyFont="1" applyFill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 indent="1"/>
    </xf>
    <xf numFmtId="0" fontId="16" fillId="0" borderId="0" xfId="0" applyFont="1" applyAlignment="1" applyProtection="1">
      <alignment horizontal="left" vertical="center" indent="1"/>
    </xf>
    <xf numFmtId="0" fontId="17" fillId="0" borderId="0" xfId="0" applyFont="1" applyProtection="1"/>
    <xf numFmtId="0" fontId="18" fillId="0" borderId="0" xfId="0" applyFont="1" applyAlignment="1" applyProtection="1">
      <alignment horizontal="left" vertical="center" indent="1"/>
    </xf>
    <xf numFmtId="0" fontId="19" fillId="0" borderId="0" xfId="0" applyFont="1" applyAlignment="1" applyProtection="1">
      <alignment horizontal="left" vertical="center" wrapText="1" indent="1"/>
    </xf>
    <xf numFmtId="164" fontId="12" fillId="4" borderId="6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0" fontId="11" fillId="0" borderId="7" xfId="0" applyFont="1" applyBorder="1" applyAlignment="1" applyProtection="1">
      <alignment horizontal="left" vertical="center" indent="1"/>
    </xf>
    <xf numFmtId="164" fontId="20" fillId="5" borderId="8" xfId="0" applyNumberFormat="1" applyFont="1" applyFill="1" applyBorder="1" applyAlignment="1" applyProtection="1">
      <alignment horizontal="right" vertical="center"/>
    </xf>
    <xf numFmtId="0" fontId="12" fillId="0" borderId="5" xfId="0" applyFont="1" applyBorder="1" applyAlignment="1" applyProtection="1">
      <alignment horizontal="right" vertical="center"/>
    </xf>
    <xf numFmtId="0" fontId="12" fillId="0" borderId="5" xfId="0" applyFont="1" applyBorder="1" applyAlignment="1" applyProtection="1">
      <alignment vertical="center" indent="1"/>
    </xf>
    <xf numFmtId="0" fontId="12" fillId="3" borderId="5" xfId="0" applyFont="1" applyFill="1" applyBorder="1" applyAlignment="1" applyProtection="1">
      <alignment horizontal="right" vertical="center"/>
    </xf>
    <xf numFmtId="0" fontId="12" fillId="3" borderId="5" xfId="0" applyFont="1" applyFill="1" applyBorder="1" applyAlignment="1" applyProtection="1">
      <alignment vertical="center" indent="1"/>
    </xf>
    <xf numFmtId="164" fontId="11" fillId="0" borderId="7" xfId="0" applyNumberFormat="1" applyFont="1" applyBorder="1" applyAlignment="1" applyProtection="1">
      <alignment horizontal="right" vertical="center"/>
    </xf>
    <xf numFmtId="0" fontId="11" fillId="0" borderId="7" xfId="0" applyFont="1" applyBorder="1" applyAlignment="1" applyProtection="1">
      <alignment horizontal="right" vertical="center"/>
    </xf>
    <xf numFmtId="0" fontId="9" fillId="5" borderId="0" xfId="0" applyFont="1" applyFill="1" applyAlignment="1" applyProtection="1">
      <alignment horizontal="left" vertical="center" indent="1"/>
    </xf>
    <xf numFmtId="0" fontId="20" fillId="5" borderId="8" xfId="0" applyFont="1" applyFill="1" applyBorder="1" applyAlignment="1" applyProtection="1">
      <alignment horizontal="right" vertical="center"/>
    </xf>
    <xf numFmtId="0" fontId="21" fillId="0" borderId="0" xfId="0" applyFont="1" applyAlignment="1" applyProtection="1">
      <alignment horizontal="left" vertical="center" indent="1"/>
    </xf>
    <xf numFmtId="0" fontId="22" fillId="0" borderId="5" xfId="0" applyFont="1" applyBorder="1" applyAlignment="1" applyProtection="1">
      <alignment horizontal="right" vertical="center"/>
    </xf>
    <xf numFmtId="165" fontId="12" fillId="0" borderId="5" xfId="0" applyNumberFormat="1" applyFont="1" applyBorder="1" applyAlignment="1" applyProtection="1">
      <alignment horizontal="right" vertical="center"/>
    </xf>
    <xf numFmtId="0" fontId="18" fillId="0" borderId="0" xfId="0" applyFont="1" applyAlignment="1">
      <alignment horizontal="left" vertical="center" indent="1"/>
    </xf>
    <xf numFmtId="0" fontId="23" fillId="0" borderId="0" xfId="0" applyFont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2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6" fillId="0" borderId="0" xfId="0" applyFont="1" applyAlignment="1">
      <alignment horizontal="left" vertical="center" indent="1"/>
    </xf>
  </cellXfs>
  <cellStyles count="1">
    <cellStyle name="Normal" xfId="0" builtinId="0"/>
  </cellStyles>
  <dxfs count="10">
    <dxf>
      <font>
        <color rgb="B91C1C"/>
      </font>
    </dxf>
    <dxf>
      <font>
        <color rgb="047857"/>
      </font>
    </dxf>
    <dxf>
      <font>
        <b/>
        <color rgb="B91C1C"/>
      </font>
    </dxf>
    <dxf>
      <font>
        <b/>
        <color rgb="047857"/>
      </font>
    </dxf>
    <dxf>
      <font>
        <b/>
        <color rgb="B91C1C"/>
      </font>
    </dxf>
    <dxf>
      <font>
        <b/>
        <color rgb="047857"/>
      </font>
    </dxf>
    <dxf>
      <font>
        <b/>
        <color rgb="B91C1C"/>
      </font>
    </dxf>
    <dxf>
      <font>
        <b/>
        <color rgb="047857"/>
      </font>
    </dxf>
    <dxf>
      <font>
        <color rgb="B91C1C"/>
      </font>
    </dxf>
    <dxf>
      <font>
        <color rgb="04785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Target vs. Actual by Category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Dashboard!$B$56</c:f>
              <c:strCache>
                <c:ptCount val="1"/>
                <c:pt idx="0">
                  <c:v>Target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Dashboard!$C$55:$E$55</c:f>
              <c:strCache>
                <c:ptCount val="3"/>
                <c:pt idx="0">
                  <c:v>Needs</c:v>
                </c:pt>
                <c:pt idx="1">
                  <c:v>Savings</c:v>
                </c:pt>
                <c:pt idx="2">
                  <c:v>Wants</c:v>
                </c:pt>
              </c:strCache>
            </c:strRef>
          </c:cat>
          <c:val>
            <c:numRef>
              <c:f>Dashboard!$C$56:$E$56</c:f>
              <c:numCache>
                <c:formatCode>$#,##0</c:formatCode>
                <c:ptCount val="3"/>
                <c:pt idx="0">
                  <c:v>3850</c:v>
                </c:pt>
                <c:pt idx="1">
                  <c:v>1100</c:v>
                </c:pt>
                <c:pt idx="2">
                  <c:v>550</c:v>
                </c:pt>
              </c:numCache>
            </c:numRef>
          </c:val>
        </c:ser>
        <c:ser>
          <c:idx val="1"/>
          <c:order val="1"/>
          <c:tx>
            <c:strRef>
              <c:f>Dashboard!$B$57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Dashboard!$C$55:$E$55</c:f>
              <c:strCache>
                <c:ptCount val="3"/>
                <c:pt idx="0">
                  <c:v>Needs</c:v>
                </c:pt>
                <c:pt idx="1">
                  <c:v>Savings</c:v>
                </c:pt>
                <c:pt idx="2">
                  <c:v>Wants</c:v>
                </c:pt>
              </c:strCache>
            </c:strRef>
          </c:cat>
          <c:val>
            <c:numRef>
              <c:f>Dashboard!$C$57:$E$57</c:f>
              <c:numCache>
                <c:formatCode>$#,##0</c:formatCode>
                <c:ptCount val="3"/>
                <c:pt idx="0">
                  <c:v>3905</c:v>
                </c:pt>
                <c:pt idx="1">
                  <c:v>1045</c:v>
                </c:pt>
                <c:pt idx="2">
                  <c:v>550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Actual Spending Breakdown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Dashboard!$B$58</c:f>
              <c:strCache>
                <c:ptCount val="1"/>
                <c:pt idx="0">
                  <c:v>Spending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C27D38"/>
              </a:solidFill>
              <a:ln>
                <a:noFill/>
              </a:ln>
            </c:spPr>
          </c:dPt>
          <c:cat>
            <c:strRef>
              <c:f>Dashboard!$C$58:$E$58</c:f>
              <c:strCache>
                <c:ptCount val="3"/>
                <c:pt idx="0">
                  <c:v>Needs</c:v>
                </c:pt>
                <c:pt idx="1">
                  <c:v>Savings</c:v>
                </c:pt>
                <c:pt idx="2">
                  <c:v>Wants</c:v>
                </c:pt>
              </c:strCache>
            </c:strRef>
          </c:cat>
          <c:val>
            <c:numRef>
              <c:f>Dashboard!$C$59:$E$59</c:f>
              <c:numCache>
                <c:formatCode>$#,##0</c:formatCode>
                <c:ptCount val="3"/>
                <c:pt idx="0">
                  <c:v>3905</c:v>
                </c:pt>
                <c:pt idx="1">
                  <c:v>1045</c:v>
                </c:pt>
                <c:pt idx="2">
                  <c:v>550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9</xdr:col>
      <xdr:colOff>0</xdr:colOff>
      <xdr:row>28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0</xdr:colOff>
      <xdr:row>45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E55"/>
  <sheetViews>
    <sheetView workbookViewId="0" showGridLines="0" zoomScale="125">
      <pane ySplit="15" topLeftCell="A16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5" width="14" customWidth="1"/>
  </cols>
  <sheetData>
    <row r="1" ht="48" customHeight="1" spans="1:5" x14ac:dyDescent="0.25">
      <c r="A1" s="26" t="s">
        <v>34</v>
      </c>
      <c r="B1" s="26"/>
      <c r="C1" s="26"/>
      <c r="D1" s="26"/>
      <c r="E1" s="26"/>
    </row>
    <row r="2" ht="24" customHeight="1" spans="1:5" x14ac:dyDescent="0.25">
      <c r="A2" s="27" t="s">
        <v>35</v>
      </c>
      <c r="B2" s="27"/>
      <c r="C2" s="27"/>
      <c r="D2" s="27"/>
      <c r="E2" s="27"/>
    </row>
    <row r="3" ht="14" customHeight="1" x14ac:dyDescent="0.25"/>
    <row r="4" ht="28" customHeight="1" spans="1:5" x14ac:dyDescent="0.25">
      <c r="A4" s="10" t="s">
        <v>3</v>
      </c>
      <c r="B4" s="11"/>
      <c r="C4" s="11"/>
      <c r="D4" s="11"/>
      <c r="E4" s="11"/>
    </row>
    <row r="5" ht="26" customHeight="1" spans="1:5" x14ac:dyDescent="0.25">
      <c r="A5" s="14" t="s">
        <v>36</v>
      </c>
      <c r="B5" s="28">
        <v>4800</v>
      </c>
      <c r="C5" s="29"/>
      <c r="D5" s="29"/>
      <c r="E5" s="29"/>
    </row>
    <row r="6" ht="26" customHeight="1" spans="1:5" x14ac:dyDescent="0.25">
      <c r="A6" s="18" t="s">
        <v>37</v>
      </c>
      <c r="B6" s="28">
        <v>500</v>
      </c>
      <c r="C6" s="29"/>
      <c r="D6" s="29"/>
      <c r="E6" s="29"/>
    </row>
    <row r="7" ht="26" customHeight="1" spans="1:5" x14ac:dyDescent="0.25">
      <c r="A7" s="14" t="s">
        <v>38</v>
      </c>
      <c r="B7" s="28">
        <v>200</v>
      </c>
      <c r="C7" s="29"/>
      <c r="D7" s="29"/>
      <c r="E7" s="29"/>
    </row>
    <row r="8" ht="26" customHeight="1" spans="1:5" x14ac:dyDescent="0.25">
      <c r="A8" s="30" t="s">
        <v>39</v>
      </c>
      <c r="B8" s="31">
        <f>SUM(B5:B7)</f>
        <v>5500</v>
      </c>
      <c r="C8" s="29"/>
      <c r="D8" s="29"/>
      <c r="E8" s="29"/>
    </row>
    <row r="9" ht="14" customHeight="1" x14ac:dyDescent="0.25"/>
    <row r="10" ht="28" customHeight="1" spans="1:5" x14ac:dyDescent="0.25">
      <c r="A10" s="10" t="s">
        <v>40</v>
      </c>
      <c r="B10" s="11"/>
      <c r="C10" s="11"/>
      <c r="D10" s="11"/>
      <c r="E10" s="11"/>
    </row>
    <row r="11" ht="26" customHeight="1" spans="1:4" x14ac:dyDescent="0.25">
      <c r="A11" s="14" t="s">
        <v>24</v>
      </c>
      <c r="B11" s="31">
        <f>ROUND(B8*0.7,0)</f>
        <v>3850</v>
      </c>
      <c r="C11" s="14" t="s">
        <v>25</v>
      </c>
      <c r="D11" s="31">
        <f>ROUND(B8*0.2,0)</f>
        <v>1100</v>
      </c>
    </row>
    <row r="12" ht="26" customHeight="1" spans="1:2" x14ac:dyDescent="0.25">
      <c r="A12" s="14" t="s">
        <v>26</v>
      </c>
      <c r="B12" s="31">
        <f>ROUND(B8*0.1,0)</f>
        <v>550</v>
      </c>
    </row>
    <row r="13" ht="14" customHeight="1" x14ac:dyDescent="0.25"/>
    <row r="14" ht="28" customHeight="1" spans="1:5" x14ac:dyDescent="0.25">
      <c r="A14" s="10" t="s">
        <v>41</v>
      </c>
      <c r="B14" s="11"/>
      <c r="C14" s="11"/>
      <c r="D14" s="11"/>
      <c r="E14" s="11"/>
    </row>
    <row r="15" ht="32" customHeight="1" spans="1:5" x14ac:dyDescent="0.25">
      <c r="A15" s="12" t="s">
        <v>18</v>
      </c>
      <c r="B15" s="13" t="s">
        <v>19</v>
      </c>
      <c r="C15" s="13" t="s">
        <v>20</v>
      </c>
      <c r="D15" s="13" t="s">
        <v>21</v>
      </c>
      <c r="E15" s="13" t="s">
        <v>23</v>
      </c>
    </row>
    <row r="16" ht="26" customHeight="1" spans="1:5" x14ac:dyDescent="0.25">
      <c r="A16" s="14" t="s">
        <v>42</v>
      </c>
      <c r="B16" s="32" t="s">
        <v>29</v>
      </c>
      <c r="C16" s="28">
        <v>1500</v>
      </c>
      <c r="D16" s="32" t="s">
        <v>29</v>
      </c>
      <c r="E16" s="33" t="s">
        <v>29</v>
      </c>
    </row>
    <row r="17" ht="26" customHeight="1" spans="1:5" x14ac:dyDescent="0.25">
      <c r="A17" s="18" t="s">
        <v>43</v>
      </c>
      <c r="B17" s="34" t="s">
        <v>29</v>
      </c>
      <c r="C17" s="28">
        <v>260</v>
      </c>
      <c r="D17" s="34" t="s">
        <v>29</v>
      </c>
      <c r="E17" s="35" t="s">
        <v>29</v>
      </c>
    </row>
    <row r="18" ht="26" customHeight="1" spans="1:5" x14ac:dyDescent="0.25">
      <c r="A18" s="14" t="s">
        <v>44</v>
      </c>
      <c r="B18" s="32" t="s">
        <v>29</v>
      </c>
      <c r="C18" s="28">
        <v>550</v>
      </c>
      <c r="D18" s="32" t="s">
        <v>29</v>
      </c>
      <c r="E18" s="33" t="s">
        <v>29</v>
      </c>
    </row>
    <row r="19" ht="26" customHeight="1" spans="1:5" x14ac:dyDescent="0.25">
      <c r="A19" s="18" t="s">
        <v>45</v>
      </c>
      <c r="B19" s="34" t="s">
        <v>29</v>
      </c>
      <c r="C19" s="28">
        <v>220</v>
      </c>
      <c r="D19" s="34" t="s">
        <v>29</v>
      </c>
      <c r="E19" s="35" t="s">
        <v>29</v>
      </c>
    </row>
    <row r="20" ht="26" customHeight="1" spans="1:5" x14ac:dyDescent="0.25">
      <c r="A20" s="14" t="s">
        <v>46</v>
      </c>
      <c r="B20" s="32" t="s">
        <v>29</v>
      </c>
      <c r="C20" s="28">
        <v>340</v>
      </c>
      <c r="D20" s="32" t="s">
        <v>29</v>
      </c>
      <c r="E20" s="33" t="s">
        <v>29</v>
      </c>
    </row>
    <row r="21" ht="26" customHeight="1" spans="1:5" x14ac:dyDescent="0.25">
      <c r="A21" s="18" t="s">
        <v>47</v>
      </c>
      <c r="B21" s="34" t="s">
        <v>29</v>
      </c>
      <c r="C21" s="28">
        <v>350</v>
      </c>
      <c r="D21" s="34" t="s">
        <v>29</v>
      </c>
      <c r="E21" s="35" t="s">
        <v>29</v>
      </c>
    </row>
    <row r="22" ht="26" customHeight="1" spans="1:5" x14ac:dyDescent="0.25">
      <c r="A22" s="14" t="s">
        <v>48</v>
      </c>
      <c r="B22" s="32" t="s">
        <v>29</v>
      </c>
      <c r="C22" s="28">
        <v>130</v>
      </c>
      <c r="D22" s="32" t="s">
        <v>29</v>
      </c>
      <c r="E22" s="33" t="s">
        <v>29</v>
      </c>
    </row>
    <row r="23" ht="26" customHeight="1" spans="1:5" x14ac:dyDescent="0.25">
      <c r="A23" s="18" t="s">
        <v>49</v>
      </c>
      <c r="B23" s="34" t="s">
        <v>29</v>
      </c>
      <c r="C23" s="28">
        <v>135</v>
      </c>
      <c r="D23" s="34" t="s">
        <v>29</v>
      </c>
      <c r="E23" s="35" t="s">
        <v>29</v>
      </c>
    </row>
    <row r="24" ht="26" customHeight="1" spans="1:5" x14ac:dyDescent="0.25">
      <c r="A24" s="14" t="s">
        <v>50</v>
      </c>
      <c r="B24" s="32" t="s">
        <v>29</v>
      </c>
      <c r="C24" s="28">
        <v>200</v>
      </c>
      <c r="D24" s="32" t="s">
        <v>29</v>
      </c>
      <c r="E24" s="33" t="s">
        <v>29</v>
      </c>
    </row>
    <row r="25" ht="26" customHeight="1" spans="1:5" x14ac:dyDescent="0.25">
      <c r="A25" s="18" t="s">
        <v>51</v>
      </c>
      <c r="B25" s="34" t="s">
        <v>29</v>
      </c>
      <c r="C25" s="28">
        <v>220</v>
      </c>
      <c r="D25" s="34" t="s">
        <v>29</v>
      </c>
      <c r="E25" s="35" t="s">
        <v>29</v>
      </c>
    </row>
    <row r="26" ht="26" customHeight="1" spans="1:5" x14ac:dyDescent="0.25">
      <c r="A26" s="30" t="s">
        <v>52</v>
      </c>
      <c r="B26" s="31">
        <f>ROUND(B8*0.7,0)</f>
        <v>3850</v>
      </c>
      <c r="C26" s="36">
        <f>SUM(C16:C25)</f>
        <v>3905</v>
      </c>
      <c r="D26" s="31">
        <f>B26-C26</f>
        <v>-55</v>
      </c>
      <c r="E26" s="17" t="str">
        <f>IF(B26&gt;=C26,"On Track","Over Budget")</f>
        <v>Over Budget</v>
      </c>
    </row>
    <row r="27" ht="14" customHeight="1" x14ac:dyDescent="0.25"/>
    <row r="28" ht="28" customHeight="1" spans="1:5" x14ac:dyDescent="0.25">
      <c r="A28" s="10" t="s">
        <v>53</v>
      </c>
      <c r="B28" s="11"/>
      <c r="C28" s="11"/>
      <c r="D28" s="11"/>
      <c r="E28" s="11"/>
    </row>
    <row r="29" ht="32" customHeight="1" spans="1:5" x14ac:dyDescent="0.25">
      <c r="A29" s="12" t="s">
        <v>18</v>
      </c>
      <c r="B29" s="13" t="s">
        <v>19</v>
      </c>
      <c r="C29" s="13" t="s">
        <v>20</v>
      </c>
      <c r="D29" s="13" t="s">
        <v>21</v>
      </c>
      <c r="E29" s="13" t="s">
        <v>23</v>
      </c>
    </row>
    <row r="30" ht="26" customHeight="1" spans="1:5" x14ac:dyDescent="0.25">
      <c r="A30" s="14" t="s">
        <v>54</v>
      </c>
      <c r="B30" s="32" t="s">
        <v>29</v>
      </c>
      <c r="C30" s="28">
        <v>300</v>
      </c>
      <c r="D30" s="32" t="s">
        <v>29</v>
      </c>
      <c r="E30" s="33" t="s">
        <v>29</v>
      </c>
    </row>
    <row r="31" ht="26" customHeight="1" spans="1:5" x14ac:dyDescent="0.25">
      <c r="A31" s="18" t="s">
        <v>55</v>
      </c>
      <c r="B31" s="34" t="s">
        <v>29</v>
      </c>
      <c r="C31" s="28">
        <v>400</v>
      </c>
      <c r="D31" s="34" t="s">
        <v>29</v>
      </c>
      <c r="E31" s="35" t="s">
        <v>29</v>
      </c>
    </row>
    <row r="32" ht="26" customHeight="1" spans="1:5" x14ac:dyDescent="0.25">
      <c r="A32" s="14" t="s">
        <v>56</v>
      </c>
      <c r="B32" s="32" t="s">
        <v>29</v>
      </c>
      <c r="C32" s="28">
        <v>150</v>
      </c>
      <c r="D32" s="32" t="s">
        <v>29</v>
      </c>
      <c r="E32" s="33" t="s">
        <v>29</v>
      </c>
    </row>
    <row r="33" ht="26" customHeight="1" spans="1:5" x14ac:dyDescent="0.25">
      <c r="A33" s="18" t="s">
        <v>57</v>
      </c>
      <c r="B33" s="34" t="s">
        <v>29</v>
      </c>
      <c r="C33" s="28">
        <v>130</v>
      </c>
      <c r="D33" s="34" t="s">
        <v>29</v>
      </c>
      <c r="E33" s="35" t="s">
        <v>29</v>
      </c>
    </row>
    <row r="34" ht="26" customHeight="1" spans="1:5" x14ac:dyDescent="0.25">
      <c r="A34" s="14" t="s">
        <v>58</v>
      </c>
      <c r="B34" s="32" t="s">
        <v>29</v>
      </c>
      <c r="C34" s="28">
        <v>65</v>
      </c>
      <c r="D34" s="32" t="s">
        <v>29</v>
      </c>
      <c r="E34" s="33" t="s">
        <v>29</v>
      </c>
    </row>
    <row r="35" ht="26" customHeight="1" spans="1:5" x14ac:dyDescent="0.25">
      <c r="A35" s="30" t="s">
        <v>59</v>
      </c>
      <c r="B35" s="31">
        <f>ROUND(B8*0.2,0)</f>
        <v>1100</v>
      </c>
      <c r="C35" s="36">
        <f>SUM(C30:C34)</f>
        <v>1045</v>
      </c>
      <c r="D35" s="31">
        <f>B35-C35</f>
        <v>55</v>
      </c>
      <c r="E35" s="22" t="str">
        <f>IF(B35&gt;=C35,"On Track","Over Budget")</f>
        <v>On Track</v>
      </c>
    </row>
    <row r="36" ht="14" customHeight="1" x14ac:dyDescent="0.25"/>
    <row r="37" ht="28" customHeight="1" spans="1:5" x14ac:dyDescent="0.25">
      <c r="A37" s="10" t="s">
        <v>60</v>
      </c>
      <c r="B37" s="11"/>
      <c r="C37" s="11"/>
      <c r="D37" s="11"/>
      <c r="E37" s="11"/>
    </row>
    <row r="38" ht="32" customHeight="1" spans="1:5" x14ac:dyDescent="0.25">
      <c r="A38" s="12" t="s">
        <v>18</v>
      </c>
      <c r="B38" s="13" t="s">
        <v>19</v>
      </c>
      <c r="C38" s="13" t="s">
        <v>20</v>
      </c>
      <c r="D38" s="13" t="s">
        <v>21</v>
      </c>
      <c r="E38" s="13" t="s">
        <v>23</v>
      </c>
    </row>
    <row r="39" ht="26" customHeight="1" spans="1:5" x14ac:dyDescent="0.25">
      <c r="A39" s="14" t="s">
        <v>61</v>
      </c>
      <c r="B39" s="32" t="s">
        <v>29</v>
      </c>
      <c r="C39" s="28">
        <v>120</v>
      </c>
      <c r="D39" s="32" t="s">
        <v>29</v>
      </c>
      <c r="E39" s="33" t="s">
        <v>29</v>
      </c>
    </row>
    <row r="40" ht="26" customHeight="1" spans="1:5" x14ac:dyDescent="0.25">
      <c r="A40" s="18" t="s">
        <v>62</v>
      </c>
      <c r="B40" s="34" t="s">
        <v>29</v>
      </c>
      <c r="C40" s="28">
        <v>80</v>
      </c>
      <c r="D40" s="34" t="s">
        <v>29</v>
      </c>
      <c r="E40" s="35" t="s">
        <v>29</v>
      </c>
    </row>
    <row r="41" ht="26" customHeight="1" spans="1:5" x14ac:dyDescent="0.25">
      <c r="A41" s="14" t="s">
        <v>63</v>
      </c>
      <c r="B41" s="32" t="s">
        <v>29</v>
      </c>
      <c r="C41" s="28">
        <v>150</v>
      </c>
      <c r="D41" s="32" t="s">
        <v>29</v>
      </c>
      <c r="E41" s="33" t="s">
        <v>29</v>
      </c>
    </row>
    <row r="42" ht="26" customHeight="1" spans="1:5" x14ac:dyDescent="0.25">
      <c r="A42" s="18" t="s">
        <v>64</v>
      </c>
      <c r="B42" s="34" t="s">
        <v>29</v>
      </c>
      <c r="C42" s="28">
        <v>55</v>
      </c>
      <c r="D42" s="34" t="s">
        <v>29</v>
      </c>
      <c r="E42" s="35" t="s">
        <v>29</v>
      </c>
    </row>
    <row r="43" ht="26" customHeight="1" spans="1:5" x14ac:dyDescent="0.25">
      <c r="A43" s="14" t="s">
        <v>65</v>
      </c>
      <c r="B43" s="32" t="s">
        <v>29</v>
      </c>
      <c r="C43" s="28">
        <v>50</v>
      </c>
      <c r="D43" s="32" t="s">
        <v>29</v>
      </c>
      <c r="E43" s="33" t="s">
        <v>29</v>
      </c>
    </row>
    <row r="44" ht="26" customHeight="1" spans="1:5" x14ac:dyDescent="0.25">
      <c r="A44" s="18" t="s">
        <v>66</v>
      </c>
      <c r="B44" s="34" t="s">
        <v>29</v>
      </c>
      <c r="C44" s="28">
        <v>95</v>
      </c>
      <c r="D44" s="34" t="s">
        <v>29</v>
      </c>
      <c r="E44" s="35" t="s">
        <v>29</v>
      </c>
    </row>
    <row r="45" ht="26" customHeight="1" spans="1:5" x14ac:dyDescent="0.25">
      <c r="A45" s="30" t="s">
        <v>67</v>
      </c>
      <c r="B45" s="31">
        <f>ROUND(B8*0.1,0)</f>
        <v>550</v>
      </c>
      <c r="C45" s="36">
        <f>SUM(C39:C44)</f>
        <v>550</v>
      </c>
      <c r="D45" s="31">
        <f>B45-C45</f>
        <v>0</v>
      </c>
      <c r="E45" s="22" t="str">
        <f>IF(B45&gt;=C45,"On Track","Over Budget")</f>
        <v>On Track</v>
      </c>
    </row>
    <row r="46" ht="14" customHeight="1" x14ac:dyDescent="0.25"/>
    <row r="47" ht="28" customHeight="1" spans="1:5" x14ac:dyDescent="0.25">
      <c r="A47" s="10" t="s">
        <v>68</v>
      </c>
      <c r="B47" s="11"/>
      <c r="C47" s="11"/>
      <c r="D47" s="11"/>
      <c r="E47" s="11"/>
    </row>
    <row r="48" ht="26" customHeight="1" spans="1:5" x14ac:dyDescent="0.25">
      <c r="A48" s="30" t="s">
        <v>69</v>
      </c>
      <c r="B48" s="36">
        <f>B8</f>
        <v>5500</v>
      </c>
      <c r="C48" s="36">
        <f>C26+C35+C45</f>
        <v>5500</v>
      </c>
      <c r="D48" s="36">
        <f>B48-C48</f>
        <v>0</v>
      </c>
      <c r="E48" s="37" t="s">
        <v>29</v>
      </c>
    </row>
    <row r="49" ht="6" customHeight="1" x14ac:dyDescent="0.25"/>
    <row r="50" ht="32" customHeight="1" spans="1:5" x14ac:dyDescent="0.25">
      <c r="A50" s="38" t="s">
        <v>70</v>
      </c>
      <c r="B50" s="39" t="s">
        <v>29</v>
      </c>
      <c r="C50" s="31">
        <f>B8-C48</f>
        <v>0</v>
      </c>
      <c r="D50" s="39" t="s">
        <v>29</v>
      </c>
      <c r="E50" s="39" t="s">
        <v>29</v>
      </c>
    </row>
    <row r="51" ht="26" customHeight="1" spans="1:3" x14ac:dyDescent="0.25">
      <c r="A51" s="40" t="s">
        <v>71</v>
      </c>
      <c r="B51" s="41" t="s">
        <v>72</v>
      </c>
      <c r="C51" s="42">
        <f>IF(B8=0,0,C35/B8)</f>
        <v>0.19</v>
      </c>
    </row>
    <row r="52" ht="10" customHeight="1" x14ac:dyDescent="0.25"/>
    <row r="53" ht="6" customHeight="1" x14ac:dyDescent="0.25"/>
    <row r="54" ht="20" customHeight="1" spans="1:5" x14ac:dyDescent="0.25">
      <c r="A54" s="23" t="s">
        <v>27</v>
      </c>
      <c r="B54" s="23"/>
      <c r="C54" s="23"/>
      <c r="D54" s="23"/>
      <c r="E54" s="23"/>
    </row>
    <row r="55" ht="20" customHeight="1" spans="1:5" x14ac:dyDescent="0.25">
      <c r="A55" s="24" t="s">
        <v>28</v>
      </c>
      <c r="B55" s="24"/>
      <c r="C55" s="24"/>
      <c r="D55" s="24"/>
      <c r="E55" s="24"/>
    </row>
  </sheetData>
  <sheetProtection sheet="1"/>
  <mergeCells count="8">
    <mergeCell ref="A1:E1"/>
    <mergeCell ref="A2:E2"/>
    <mergeCell ref="C5:E5"/>
    <mergeCell ref="C6:E6"/>
    <mergeCell ref="C7:E7"/>
    <mergeCell ref="C8:E8"/>
    <mergeCell ref="A54:E54"/>
    <mergeCell ref="A55:E55"/>
  </mergeCells>
  <conditionalFormatting sqref="E26">
    <cfRule type="containsText" dxfId="2" priority="1">
      <formula>NOT(ISERROR(SEARCH("Over Budget",E26)))</formula>
    </cfRule>
    <cfRule type="containsText" dxfId="3" priority="2">
      <formula>NOT(ISERROR(SEARCH("On Track",E26)))</formula>
    </cfRule>
  </conditionalFormatting>
  <conditionalFormatting sqref="E35">
    <cfRule type="containsText" dxfId="4" priority="3">
      <formula>NOT(ISERROR(SEARCH("Over Budget",E35)))</formula>
    </cfRule>
    <cfRule type="containsText" dxfId="5" priority="4">
      <formula>NOT(ISERROR(SEARCH("On Track",E35)))</formula>
    </cfRule>
  </conditionalFormatting>
  <conditionalFormatting sqref="E45">
    <cfRule type="containsText" dxfId="6" priority="5">
      <formula>NOT(ISERROR(SEARCH("Over Budget",E45)))</formula>
    </cfRule>
    <cfRule type="containsText" dxfId="7" priority="6">
      <formula>NOT(ISERROR(SEARCH("On Track",E45)))</formula>
    </cfRule>
  </conditionalFormatting>
  <conditionalFormatting sqref="D16:D52">
    <cfRule type="cellIs" dxfId="8" priority="7" operator="lessThan">
      <formula>0</formula>
    </cfRule>
    <cfRule type="cellIs" dxfId="9" priority="8" operator="greaterThan">
      <formula>0</formula>
    </cfRule>
  </conditionalFormatting>
  <hyperlinks>
    <hyperlink ref="A55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I59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'Budget Tracker'!B8</f>
        <v>5500</v>
      </c>
      <c r="C5" s="5"/>
      <c r="E5" s="6">
        <f>'Budget Tracker'!C26</f>
        <v>3905</v>
      </c>
      <c r="F5" s="6"/>
      <c r="H5" s="6">
        <f>'Budget Tracker'!C35</f>
        <v>1045</v>
      </c>
      <c r="I5" s="6"/>
    </row>
    <row r="6" ht="20" customHeight="1" spans="2:9" x14ac:dyDescent="0.25">
      <c r="B6" s="7" t="s">
        <v>6</v>
      </c>
      <c r="C6" s="7"/>
      <c r="E6" s="7" t="s">
        <v>7</v>
      </c>
      <c r="F6" s="7"/>
      <c r="H6" s="7" t="s">
        <v>8</v>
      </c>
      <c r="I6" s="7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8">
        <f>'Budget Tracker'!C45</f>
        <v>550</v>
      </c>
      <c r="C9" s="8"/>
      <c r="E9" s="9">
        <f>IF('Budget Tracker'!B8=0,0,'Budget Tracker'!C35/'Budget Tracker'!B8)</f>
        <v>0.19</v>
      </c>
      <c r="F9" s="9"/>
      <c r="H9" s="8">
        <f>'Budget Tracker'!B8-('Budget Tracker'!C26+'Budget Tracker'!C35+'Budget Tracker'!C45)</f>
        <v>0</v>
      </c>
      <c r="I9" s="8"/>
    </row>
    <row r="10" ht="20" customHeight="1" spans="2:9" x14ac:dyDescent="0.25">
      <c r="B10" s="7" t="s">
        <v>12</v>
      </c>
      <c r="C10" s="7"/>
      <c r="E10" s="7" t="s">
        <v>13</v>
      </c>
      <c r="F10" s="7"/>
      <c r="H10" s="7" t="s">
        <v>14</v>
      </c>
      <c r="I10" s="7"/>
    </row>
    <row r="11" ht="14" customHeight="1" x14ac:dyDescent="0.25"/>
    <row r="12" ht="28" customHeight="1" spans="2:9" x14ac:dyDescent="0.25">
      <c r="B12" s="10" t="s">
        <v>15</v>
      </c>
      <c r="C12" s="11"/>
      <c r="D12" s="11"/>
      <c r="E12" s="11"/>
      <c r="F12" s="11"/>
      <c r="G12" s="11"/>
      <c r="H12" s="11"/>
      <c r="I12" s="11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28" customHeight="1" spans="2:9" x14ac:dyDescent="0.25">
      <c r="B29" s="10" t="s">
        <v>16</v>
      </c>
      <c r="C29" s="11"/>
      <c r="D29" s="11"/>
      <c r="E29" s="11"/>
      <c r="F29" s="11"/>
      <c r="G29" s="11"/>
      <c r="H29" s="11"/>
      <c r="I29" s="11"/>
    </row>
    <row r="30" ht="18" customHeight="1" x14ac:dyDescent="0.25"/>
    <row r="31" ht="18" customHeight="1" x14ac:dyDescent="0.25"/>
    <row r="32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4" customHeight="1" x14ac:dyDescent="0.25"/>
    <row r="46" ht="28" customHeight="1" spans="2:9" x14ac:dyDescent="0.25">
      <c r="B46" s="10" t="s">
        <v>17</v>
      </c>
      <c r="C46" s="11"/>
      <c r="D46" s="11"/>
      <c r="E46" s="11"/>
      <c r="F46" s="11"/>
      <c r="G46" s="11"/>
      <c r="H46" s="11"/>
      <c r="I46" s="11"/>
    </row>
    <row r="47" ht="32" customHeight="1" spans="2:9" x14ac:dyDescent="0.25">
      <c r="B47" s="12" t="s">
        <v>18</v>
      </c>
      <c r="C47" s="12"/>
      <c r="D47" s="13" t="s">
        <v>19</v>
      </c>
      <c r="E47" s="13" t="s">
        <v>20</v>
      </c>
      <c r="F47" s="13" t="s">
        <v>21</v>
      </c>
      <c r="G47" s="13" t="s">
        <v>22</v>
      </c>
      <c r="H47" s="13" t="s">
        <v>23</v>
      </c>
      <c r="I47" s="13"/>
    </row>
    <row r="48" ht="26" customHeight="1" spans="2:9" x14ac:dyDescent="0.25">
      <c r="B48" s="14" t="s">
        <v>24</v>
      </c>
      <c r="C48" s="14"/>
      <c r="D48" s="15">
        <f>'Budget Tracker'!B26</f>
        <v>3850</v>
      </c>
      <c r="E48" s="15">
        <f>'Budget Tracker'!C26</f>
        <v>3905</v>
      </c>
      <c r="F48" s="15">
        <f>D48-E48</f>
        <v>-55</v>
      </c>
      <c r="G48" s="16">
        <f>IF('Budget Tracker'!B8=0,0,E48/'Budget Tracker'!B8)</f>
        <v>0.71</v>
      </c>
      <c r="H48" s="17" t="str">
        <f>IF(D48&gt;=0,"On Track","Over Budget")</f>
        <v>Over Budget</v>
      </c>
      <c r="I48" s="17"/>
    </row>
    <row r="49" ht="26" customHeight="1" spans="2:9" x14ac:dyDescent="0.25">
      <c r="B49" s="18" t="s">
        <v>25</v>
      </c>
      <c r="C49" s="18"/>
      <c r="D49" s="19">
        <f>'Budget Tracker'!B35</f>
        <v>1100</v>
      </c>
      <c r="E49" s="19">
        <f>'Budget Tracker'!C35</f>
        <v>1045</v>
      </c>
      <c r="F49" s="19">
        <f>D49-E49</f>
        <v>55</v>
      </c>
      <c r="G49" s="20">
        <f>IF('Budget Tracker'!B8=0,0,E49/'Budget Tracker'!B8)</f>
        <v>0.19</v>
      </c>
      <c r="H49" s="21" t="str">
        <f>IF(D49&gt;=0,"On Track","Over Budget")</f>
        <v>On Track</v>
      </c>
      <c r="I49" s="21"/>
    </row>
    <row r="50" ht="26" customHeight="1" spans="2:9" x14ac:dyDescent="0.25">
      <c r="B50" s="14" t="s">
        <v>26</v>
      </c>
      <c r="C50" s="14"/>
      <c r="D50" s="15">
        <f>'Budget Tracker'!B45</f>
        <v>550</v>
      </c>
      <c r="E50" s="15">
        <f>'Budget Tracker'!C45</f>
        <v>550</v>
      </c>
      <c r="F50" s="15">
        <f>D50-E50</f>
        <v>0</v>
      </c>
      <c r="G50" s="16">
        <f>IF('Budget Tracker'!B8=0,0,E50/'Budget Tracker'!B8)</f>
        <v>0.1</v>
      </c>
      <c r="H50" s="22" t="str">
        <f>IF(D50&gt;=0,"On Track","Over Budget")</f>
        <v>On Track</v>
      </c>
      <c r="I50" s="22"/>
    </row>
    <row r="51" ht="14" customHeight="1" x14ac:dyDescent="0.25"/>
    <row r="52" ht="6" customHeight="1" x14ac:dyDescent="0.25"/>
    <row r="53" ht="20" customHeight="1" spans="1:9" x14ac:dyDescent="0.25">
      <c r="A53" s="23" t="s">
        <v>27</v>
      </c>
      <c r="B53" s="23"/>
      <c r="C53" s="23"/>
      <c r="D53" s="23"/>
      <c r="E53" s="23"/>
      <c r="F53" s="23"/>
      <c r="G53" s="23"/>
      <c r="H53" s="23"/>
      <c r="I53" s="23"/>
    </row>
    <row r="54" ht="20" customHeight="1" spans="1:9" x14ac:dyDescent="0.25">
      <c r="A54" s="24" t="s">
        <v>28</v>
      </c>
      <c r="B54" s="24"/>
      <c r="C54" s="24"/>
      <c r="D54" s="24"/>
      <c r="E54" s="24"/>
      <c r="F54" s="24"/>
      <c r="G54" s="24"/>
      <c r="H54" s="24"/>
      <c r="I54" s="24"/>
    </row>
    <row r="55" ht="1" customHeight="1" spans="2:5" x14ac:dyDescent="0.25">
      <c r="B55" s="25" t="s">
        <v>29</v>
      </c>
      <c r="C55" s="25" t="s">
        <v>30</v>
      </c>
      <c r="D55" s="25" t="s">
        <v>31</v>
      </c>
      <c r="E55" s="25" t="s">
        <v>32</v>
      </c>
    </row>
    <row r="56" ht="1" customHeight="1" spans="2:5" x14ac:dyDescent="0.25">
      <c r="B56" s="25" t="s">
        <v>19</v>
      </c>
      <c r="C56" s="25">
        <f>'Budget Tracker'!B26</f>
        <v>3850</v>
      </c>
      <c r="D56" s="25">
        <f>'Budget Tracker'!B35</f>
        <v>1100</v>
      </c>
      <c r="E56" s="25">
        <f>'Budget Tracker'!B45</f>
        <v>550</v>
      </c>
    </row>
    <row r="57" ht="1" customHeight="1" spans="2:5" x14ac:dyDescent="0.25">
      <c r="B57" s="25" t="s">
        <v>20</v>
      </c>
      <c r="C57" s="25">
        <f>'Budget Tracker'!C26</f>
        <v>3905</v>
      </c>
      <c r="D57" s="25">
        <f>'Budget Tracker'!C35</f>
        <v>1045</v>
      </c>
      <c r="E57" s="25">
        <f>'Budget Tracker'!C45</f>
        <v>550</v>
      </c>
    </row>
    <row r="58" ht="1" customHeight="1" spans="2:5" x14ac:dyDescent="0.25">
      <c r="B58" s="25" t="s">
        <v>33</v>
      </c>
      <c r="C58" s="25" t="s">
        <v>30</v>
      </c>
      <c r="D58" s="25" t="s">
        <v>31</v>
      </c>
      <c r="E58" s="25" t="s">
        <v>32</v>
      </c>
    </row>
    <row r="59" ht="1" customHeight="1" spans="3:5" x14ac:dyDescent="0.25">
      <c r="C59" s="25">
        <f>'Budget Tracker'!C26</f>
        <v>3905</v>
      </c>
      <c r="D59" s="25">
        <f>'Budget Tracker'!C35</f>
        <v>1045</v>
      </c>
      <c r="E59" s="25">
        <f>'Budget Tracker'!C45</f>
        <v>550</v>
      </c>
    </row>
  </sheetData>
  <sheetProtection sheet="1"/>
  <mergeCells count="31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B47:C47"/>
    <mergeCell ref="H47:I47"/>
    <mergeCell ref="B48:C48"/>
    <mergeCell ref="H48:I48"/>
    <mergeCell ref="B49:C49"/>
    <mergeCell ref="H49:I49"/>
    <mergeCell ref="B50:C50"/>
    <mergeCell ref="H50:I50"/>
    <mergeCell ref="A53:I53"/>
    <mergeCell ref="A54:I54"/>
  </mergeCells>
  <conditionalFormatting sqref="F48:F50">
    <cfRule type="cellIs" dxfId="0" priority="1" operator="lessThan">
      <formula>0</formula>
    </cfRule>
    <cfRule type="cellIs" dxfId="1" priority="2" operator="greaterThan">
      <formula>0</formula>
    </cfRule>
  </conditionalFormatting>
  <hyperlinks>
    <hyperlink ref="G2" r:id="rId1"/>
    <hyperlink ref="A54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55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43" t="s">
        <v>73</v>
      </c>
    </row>
    <row r="2" ht="20" customHeight="1" spans="2:2" x14ac:dyDescent="0.25">
      <c r="B2" s="44" t="s">
        <v>74</v>
      </c>
    </row>
    <row r="3" ht="16" customHeight="1" x14ac:dyDescent="0.25"/>
    <row r="4" ht="28" customHeight="1" spans="1:2" x14ac:dyDescent="0.25">
      <c r="A4" s="45" t="s">
        <v>75</v>
      </c>
      <c r="B4" s="11"/>
    </row>
    <row r="6" ht="24" customHeight="1" spans="2:2" x14ac:dyDescent="0.25">
      <c r="B6" s="46" t="s">
        <v>76</v>
      </c>
    </row>
    <row r="7" ht="24" customHeight="1" spans="2:2" x14ac:dyDescent="0.25">
      <c r="B7" s="46" t="s">
        <v>29</v>
      </c>
    </row>
    <row r="8" ht="24" customHeight="1" spans="2:2" x14ac:dyDescent="0.25">
      <c r="B8" s="46" t="s">
        <v>77</v>
      </c>
    </row>
    <row r="9" ht="24" customHeight="1" spans="2:2" x14ac:dyDescent="0.25">
      <c r="B9" s="46" t="s">
        <v>78</v>
      </c>
    </row>
    <row r="10" ht="24" customHeight="1" spans="2:2" x14ac:dyDescent="0.25">
      <c r="B10" s="46" t="s">
        <v>79</v>
      </c>
    </row>
    <row r="11" ht="24" customHeight="1" spans="2:2" x14ac:dyDescent="0.25">
      <c r="B11" s="46" t="s">
        <v>29</v>
      </c>
    </row>
    <row r="12" ht="24" customHeight="1" spans="2:2" x14ac:dyDescent="0.25">
      <c r="B12" s="46" t="s">
        <v>80</v>
      </c>
    </row>
    <row r="13" ht="24" customHeight="1" spans="2:2" x14ac:dyDescent="0.25">
      <c r="B13" s="46" t="s">
        <v>81</v>
      </c>
    </row>
    <row r="14" ht="24" customHeight="1" spans="2:2" x14ac:dyDescent="0.25">
      <c r="B14" s="46" t="s">
        <v>29</v>
      </c>
    </row>
    <row r="15" ht="24" customHeight="1" spans="2:2" x14ac:dyDescent="0.25">
      <c r="B15" s="46" t="s">
        <v>82</v>
      </c>
    </row>
    <row r="16" ht="24" customHeight="1" spans="2:2" x14ac:dyDescent="0.25">
      <c r="B16" s="46" t="s">
        <v>83</v>
      </c>
    </row>
    <row r="17" ht="24" customHeight="1" spans="2:2" x14ac:dyDescent="0.25">
      <c r="B17" s="46" t="s">
        <v>29</v>
      </c>
    </row>
    <row r="18" ht="24" customHeight="1" spans="2:2" x14ac:dyDescent="0.25">
      <c r="B18" s="46" t="s">
        <v>84</v>
      </c>
    </row>
    <row r="19" ht="24" customHeight="1" spans="2:2" x14ac:dyDescent="0.25">
      <c r="B19" s="46" t="s">
        <v>85</v>
      </c>
    </row>
    <row r="20" ht="12" customHeight="1" x14ac:dyDescent="0.25"/>
    <row r="21" ht="28" customHeight="1" spans="1:2" x14ac:dyDescent="0.25">
      <c r="A21" s="45" t="s">
        <v>86</v>
      </c>
      <c r="B21" s="11"/>
    </row>
    <row r="23" ht="24" customHeight="1" spans="2:2" x14ac:dyDescent="0.25">
      <c r="B23" s="46" t="s">
        <v>87</v>
      </c>
    </row>
    <row r="24" ht="24" customHeight="1" spans="2:2" x14ac:dyDescent="0.25">
      <c r="B24" s="46" t="s">
        <v>29</v>
      </c>
    </row>
    <row r="25" ht="24" customHeight="1" spans="2:2" x14ac:dyDescent="0.25">
      <c r="B25" s="46" t="s">
        <v>88</v>
      </c>
    </row>
    <row r="26" ht="24" customHeight="1" spans="2:2" x14ac:dyDescent="0.25">
      <c r="B26" s="46" t="s">
        <v>89</v>
      </c>
    </row>
    <row r="27" ht="24" customHeight="1" spans="2:2" x14ac:dyDescent="0.25">
      <c r="B27" s="46" t="s">
        <v>90</v>
      </c>
    </row>
    <row r="28" ht="24" customHeight="1" spans="2:2" x14ac:dyDescent="0.25">
      <c r="B28" s="46" t="s">
        <v>91</v>
      </c>
    </row>
    <row r="29" ht="24" customHeight="1" spans="2:2" x14ac:dyDescent="0.25">
      <c r="B29" s="46" t="s">
        <v>29</v>
      </c>
    </row>
    <row r="30" ht="24" customHeight="1" spans="2:2" x14ac:dyDescent="0.25">
      <c r="B30" s="46" t="s">
        <v>92</v>
      </c>
    </row>
    <row r="31" ht="12" customHeight="1" x14ac:dyDescent="0.25"/>
    <row r="32" ht="28" customHeight="1" spans="1:2" x14ac:dyDescent="0.25">
      <c r="A32" s="45" t="s">
        <v>93</v>
      </c>
      <c r="B32" s="11"/>
    </row>
    <row r="34" ht="24" customHeight="1" spans="2:2" x14ac:dyDescent="0.25">
      <c r="B34" s="46" t="s">
        <v>94</v>
      </c>
    </row>
    <row r="35" ht="24" customHeight="1" spans="2:2" x14ac:dyDescent="0.25">
      <c r="B35" s="46" t="s">
        <v>95</v>
      </c>
    </row>
    <row r="36" ht="24" customHeight="1" spans="2:2" x14ac:dyDescent="0.25">
      <c r="B36" s="46" t="s">
        <v>96</v>
      </c>
    </row>
    <row r="37" ht="24" customHeight="1" spans="2:2" x14ac:dyDescent="0.25">
      <c r="B37" s="46" t="s">
        <v>97</v>
      </c>
    </row>
    <row r="38" ht="24" customHeight="1" spans="2:2" x14ac:dyDescent="0.25">
      <c r="B38" s="46" t="s">
        <v>98</v>
      </c>
    </row>
    <row r="39" ht="24" customHeight="1" spans="2:2" x14ac:dyDescent="0.25">
      <c r="B39" s="46" t="s">
        <v>99</v>
      </c>
    </row>
    <row r="40" ht="12" customHeight="1" x14ac:dyDescent="0.25"/>
    <row r="41" ht="28" customHeight="1" spans="1:2" x14ac:dyDescent="0.25">
      <c r="A41" s="45" t="s">
        <v>100</v>
      </c>
      <c r="B41" s="11"/>
    </row>
    <row r="43" ht="24" customHeight="1" spans="2:2" x14ac:dyDescent="0.25">
      <c r="B43" s="46" t="s">
        <v>101</v>
      </c>
    </row>
    <row r="44" ht="24" customHeight="1" spans="2:2" x14ac:dyDescent="0.25">
      <c r="B44" s="46" t="s">
        <v>102</v>
      </c>
    </row>
    <row r="45" ht="24" customHeight="1" spans="2:2" x14ac:dyDescent="0.25">
      <c r="B45" s="46" t="s">
        <v>103</v>
      </c>
    </row>
    <row r="46" ht="24" customHeight="1" spans="2:2" x14ac:dyDescent="0.25">
      <c r="B46" s="46" t="s">
        <v>104</v>
      </c>
    </row>
    <row r="47" ht="12" customHeight="1" x14ac:dyDescent="0.25"/>
    <row r="48" ht="28" customHeight="1" spans="1:2" x14ac:dyDescent="0.25">
      <c r="A48" s="45" t="s">
        <v>105</v>
      </c>
      <c r="B48" s="11"/>
    </row>
    <row r="50" ht="24" customHeight="1" spans="2:2" x14ac:dyDescent="0.25">
      <c r="B50" s="46" t="s">
        <v>106</v>
      </c>
    </row>
    <row r="51" ht="24" customHeight="1" spans="2:2" x14ac:dyDescent="0.25">
      <c r="B51" s="46" t="s">
        <v>107</v>
      </c>
    </row>
    <row r="52" ht="12" customHeight="1" x14ac:dyDescent="0.25"/>
    <row r="53" ht="6" customHeight="1" x14ac:dyDescent="0.25"/>
    <row r="54" ht="20" customHeight="1" spans="1:2" x14ac:dyDescent="0.25">
      <c r="A54" s="47" t="s">
        <v>27</v>
      </c>
      <c r="B54" s="47"/>
    </row>
    <row r="55" ht="20" customHeight="1" spans="1:2" x14ac:dyDescent="0.25">
      <c r="A55" s="48" t="s">
        <v>28</v>
      </c>
      <c r="B55" s="48"/>
    </row>
  </sheetData>
  <mergeCells count="2">
    <mergeCell ref="A54:B54"/>
    <mergeCell ref="A55:B55"/>
  </mergeCells>
  <hyperlinks>
    <hyperlink ref="A55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Budget Tracker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70/20/10 Budget</dc:title>
  <dc:subject>Financial Template</dc:subject>
  <dc:description>Free 70/20/10 Budget template by FinancialAha.com</dc:description>
  <cp:keywords>finance, template, spreadsheet, FinancialAha</cp:keywords>
  <cp:category>Finance</cp:category>
  <cp:lastModifiedBy>Unknown</cp:lastModifiedBy>
  <cp:lastPrinted>2026-04-01T17:59:28Z</cp:lastPrinted>
  <dcterms:created xsi:type="dcterms:W3CDTF">2026-04-01T17:59:28Z</dcterms:created>
  <dcterms:modified xsi:type="dcterms:W3CDTF">2026-04-01T17:59:28Z</dcterms:modified>
</cp:coreProperties>
</file>